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Training Matrix" sheetId="2" r:id="rId2"/>
    <sheet name="Branch Overview" sheetId="3" r:id="rId3"/>
    <sheet name="Worked Examples" sheetId="4" r:id="rId4"/>
    <sheet name="Dropdown Lists" sheetId="5" r:id="rId5"/>
  </sheets>
  <definedNames>
    <definedName name="_xlnm._FilterDatabase" localSheetId="1" hidden="1">'Training Matrix'!$A$6:$Y$1006</definedName>
    <definedName name="_xlnm._FilterDatabase" localSheetId="3" hidden="1">'Worked Examples'!$A$6:$Y$11</definedName>
    <definedName name="ActionStatuses">'Dropdown Lists'!$G$7:$G$9</definedName>
    <definedName name="AssessmentRequired">'Dropdown Lists'!$E$7:$E$8</definedName>
    <definedName name="AssessmentStatuses">'Dropdown Lists'!$F$7:$F$10</definedName>
    <definedName name="Branches">'Dropdown Lists'!$A$7:$A$36</definedName>
    <definedName name="LearningStatuses">'Dropdown Lists'!$D$7:$D$9</definedName>
    <definedName name="_xlnm.Print_Area" localSheetId="2">'Branch Overview'!$A$1:$I$50</definedName>
    <definedName name="_xlnm.Print_Area" localSheetId="0">'Start Here'!$A$1:$H$54</definedName>
    <definedName name="_xlnm.Print_Titles" localSheetId="1">'Training Matrix'!$1:$6</definedName>
    <definedName name="_xlnm.Print_Titles" localSheetId="3">'Worked Examples'!$1:$6</definedName>
    <definedName name="Roles">'Dropdown Lists'!$B$7:$B$36</definedName>
    <definedName name="Scopes">'Dropdown Lists'!$C$7:$C$8</definedName>
  </definedNames>
  <calcPr calcId="124519" fullCalcOnLoad="1"/>
</workbook>
</file>

<file path=xl/comments1.xml><?xml version="1.0" encoding="utf-8"?>
<comments xmlns="http://schemas.openxmlformats.org/spreadsheetml/2006/main">
  <authors>
    <author/>
  </authors>
  <commentList>
    <comment ref="Y6" authorId="0">
      <text>
        <r>
          <rPr>
            <sz val="8"/>
            <color indexed="81"/>
            <rFont val="Tahoma"/>
            <family val="2"/>
          </rPr>
          <t>Checks common missing or inconsistent entries. Not a full audit or evidence validation. Read all individual flags alongside this check.</t>
        </r>
      </text>
    </comment>
  </commentList>
</comments>
</file>

<file path=xl/comments2.xml><?xml version="1.0" encoding="utf-8"?>
<comments xmlns="http://schemas.openxmlformats.org/spreadsheetml/2006/main">
  <authors>
    <author/>
  </authors>
  <commentList>
    <comment ref="Y6" authorId="0">
      <text>
        <r>
          <rPr>
            <sz val="8"/>
            <color indexed="81"/>
            <rFont val="Tahoma"/>
            <family val="2"/>
          </rPr>
          <t>Checks common missing or inconsistent entries. Not a full audit or evidence validation. Read all individual flags alongside this check.</t>
        </r>
      </text>
    </comment>
  </commentList>
</comments>
</file>

<file path=xl/sharedStrings.xml><?xml version="1.0" encoding="utf-8"?>
<sst xmlns="http://schemas.openxmlformats.org/spreadsheetml/2006/main" count="208" uniqueCount="137">
  <si>
    <t>Homecare training matrix</t>
  </si>
  <si>
    <t>CAREDEMY | Companion resource • Version 1.0 • Start with this tab, then open the blank Training Matrix.</t>
  </si>
  <si>
    <t>1  Customise your lists</t>
  </si>
  <si>
    <t>Open Dropdown Lists. Replace Branch 1–3 with your branch names, and customise role names. Branch and role lists have 30 slots. Keep entries unique and remove unused examples. Set these before entering records.</t>
  </si>
  <si>
    <t>2  Add your requirements</t>
  </si>
  <si>
    <t>On Training Matrix, use one row per worker per learning requirement per cycle. Enter a name or staff ID, role, main branch, required learning and requirement basis. Select Active in Record scope. Cross-branch staff keep one main owner; note extra local requirements separately.</t>
  </si>
  <si>
    <t>3  Set three clear dates</t>
  </si>
  <si>
    <t>Initial completion due is the original deadline. Completion date is the actual learning date. Next review date is the next agreed review or refresher point. Set dates from assessed needs and relevant guidance; this tool does not prescribe annual renewal.</t>
  </si>
  <si>
    <t>4  Record practical assessment</t>
  </si>
  <si>
    <t>Where required, select Yes, record the assessment status and due date, and enter the assessor and assessment date when available. Course completion does not set competence. Further support needed triggers a separate concern flag.</t>
  </si>
  <si>
    <t>5  Assign and close actions</t>
  </si>
  <si>
    <t>Use Action required, Action owner, Action due date and Action status. Open actions need an owner and deadline. Mark Closed only after checking the required evidence. Keep sensitive detail in approved records and use a secure evidence reference.</t>
  </si>
  <si>
    <t>6  Review the overview</t>
  </si>
  <si>
    <t>Branch Overview counts active requirement rows, not people. Counts may overlap. Filter Training Matrix by branch, worker and flags to investigate. Missing or unlisted branches are highlighted separately. No overall compliance score is calculated.</t>
  </si>
  <si>
    <t>7  Preserve previous cycles</t>
  </si>
  <si>
    <t>When a review leads to a new training cycle, preserve the old row and mark it Archived. Create a new Active row with a new initial deadline. If only the review date changes, retain the reason and earlier evidence in your secure record. Archived rows are excluded from flags and totals.</t>
  </si>
  <si>
    <t>8  Add rows and protect formulas</t>
  </si>
  <si>
    <t>There are 1,000 prepared rows (7–1006): use the next blank row. Blue cells A:T are editable; grey cells U:Y contain protected formulas. Filters work while protected. For sorting, use Review &gt; Unprotect Sheet (no password), sort the WHOLE table, then Protect Sheet with Use AutoFilter allowed.</t>
  </si>
  <si>
    <t>Capacity and customisation</t>
  </si>
  <si>
    <t>For more than 1,000 rows, unprotect Training Matrix, copy the final complete row into new rows, clear inputs only, extend AutoFilter and all Branch Overview formula ranges, and re-protect. Save a backup first. Never insert rows beyond the range and assume the overview includes them.</t>
  </si>
  <si>
    <t>Keep records consistent</t>
  </si>
  <si>
    <t>Dropdowns and record checks help catch omissions, but pasted data may bypass validation. Check dates and evidence manually. Keep Excel calculation set to Automatic. Protection prevents accidental edits; it is not a security or access control.</t>
  </si>
  <si>
    <t>Examples and compatibility</t>
  </si>
  <si>
    <t>Worked Examples contains five fictional scenarios with dates relative to TODAY(). Its rows never feed Branch Overview. Best used in Microsoft Excel. Other spreadsheet apps may handle protection and validation differently.</t>
  </si>
  <si>
    <t>Management responsibility</t>
  </si>
  <si>
    <t>This resource supports oversight and records decisions. It does not certify compliance, set training requirements or authorise duties. Managers remain responsible for assessing risks, competence and appropriate supervision.</t>
  </si>
  <si>
    <t>Explore Caredemy Team Training</t>
  </si>
  <si>
    <t>Customise your dropdowns</t>
  </si>
  <si>
    <t>Edit branches and roles before entering records. Keep names unique. Branches/roles: 30 slots each. Status vocabulary is fixed so formulas continue to work.</t>
  </si>
  <si>
    <t>Branches (editable)</t>
  </si>
  <si>
    <t>Branch 1</t>
  </si>
  <si>
    <t>Branch 2</t>
  </si>
  <si>
    <t>Branch 3</t>
  </si>
  <si>
    <t>Roles (editable)</t>
  </si>
  <si>
    <t>Care worker</t>
  </si>
  <si>
    <t>Senior care worker</t>
  </si>
  <si>
    <t>Care coordinator</t>
  </si>
  <si>
    <t>Branch manager</t>
  </si>
  <si>
    <t>Registered manager</t>
  </si>
  <si>
    <t>Agency care worker</t>
  </si>
  <si>
    <t>Record scope</t>
  </si>
  <si>
    <t>Active</t>
  </si>
  <si>
    <t>Archived</t>
  </si>
  <si>
    <t>Learning status</t>
  </si>
  <si>
    <t>Not started</t>
  </si>
  <si>
    <t>In progress</t>
  </si>
  <si>
    <t>Completed</t>
  </si>
  <si>
    <t>Assessment required</t>
  </si>
  <si>
    <t>Yes</t>
  </si>
  <si>
    <t>No</t>
  </si>
  <si>
    <t>Assessment status</t>
  </si>
  <si>
    <t>Not required</t>
  </si>
  <si>
    <t>Awaiting assessment</t>
  </si>
  <si>
    <t>Further support needed</t>
  </si>
  <si>
    <t>Competence confirmed</t>
  </si>
  <si>
    <t>Action status</t>
  </si>
  <si>
    <t>Not needed</t>
  </si>
  <si>
    <t>Open</t>
  </si>
  <si>
    <t>Closed</t>
  </si>
  <si>
    <t>One row per worker × requirement × cycle | Blue A:T = editable | Grey U:Y = automatic flags | Filter flags and scroll right for assessment and actions</t>
  </si>
  <si>
    <t>01  WORKER &amp; REQUIREMENT</t>
  </si>
  <si>
    <t>02  LEARNING</t>
  </si>
  <si>
    <t>03  ASSESSMENT &amp; EVIDENCE</t>
  </si>
  <si>
    <t>04  FOLLOW-UP</t>
  </si>
  <si>
    <t>05  AUTOMATIC CHECKS</t>
  </si>
  <si>
    <t>Worker / staff ID</t>
  </si>
  <si>
    <t>Role</t>
  </si>
  <si>
    <t>Branch / team</t>
  </si>
  <si>
    <t>Required learning</t>
  </si>
  <si>
    <t>Requirement basis</t>
  </si>
  <si>
    <t>Completion status</t>
  </si>
  <si>
    <t>Initial completion due</t>
  </si>
  <si>
    <t>Completion date</t>
  </si>
  <si>
    <t>Next review date</t>
  </si>
  <si>
    <t>Assessment required?</t>
  </si>
  <si>
    <t>Assessment due date</t>
  </si>
  <si>
    <t>Assessment date</t>
  </si>
  <si>
    <t>Assessor</t>
  </si>
  <si>
    <t>Evidence location</t>
  </si>
  <si>
    <t>Action required / interim arrangements</t>
  </si>
  <si>
    <t>Action owner</t>
  </si>
  <si>
    <t>Action due date</t>
  </si>
  <si>
    <t>Learning flag</t>
  </si>
  <si>
    <t>Review flag</t>
  </si>
  <si>
    <t>Assessment flag</t>
  </si>
  <si>
    <t>Action flag</t>
  </si>
  <si>
    <t>Record check</t>
  </si>
  <si>
    <t>Worked examples</t>
  </si>
  <si>
    <t>Fictional examples only • Dates move with TODAY() • Excluded from Branch Overview</t>
  </si>
  <si>
    <t>HC001</t>
  </si>
  <si>
    <t>Safeguarding adults induction</t>
  </si>
  <si>
    <t>New starter; service induction</t>
  </si>
  <si>
    <t>Example: staff/HC001/induction</t>
  </si>
  <si>
    <t>Agree supported learning time before relevant unsupervised duties</t>
  </si>
  <si>
    <t>HC002</t>
  </si>
  <si>
    <t>Infection prevention review</t>
  </si>
  <si>
    <t>Employer agreed refresher review</t>
  </si>
  <si>
    <t>Example: staff/HC002/IPC</t>
  </si>
  <si>
    <t>Review practice and arrange any refresher learning</t>
  </si>
  <si>
    <t>Training lead</t>
  </si>
  <si>
    <t>HC003</t>
  </si>
  <si>
    <t>Medicines learning</t>
  </si>
  <si>
    <t>Assigned medicines support duties</t>
  </si>
  <si>
    <t>Example: staff/HC003/medicines/course</t>
  </si>
  <si>
    <t>Arrange observation; no independent relevant medicines task until competence confirmed</t>
  </si>
  <si>
    <t>HC004</t>
  </si>
  <si>
    <t>Local lone-working procedure</t>
  </si>
  <si>
    <t>Cover at Branch 2; home branch retains ownership</t>
  </si>
  <si>
    <t>Example: staff/HC004/local-induction</t>
  </si>
  <si>
    <t>Receiving branch confirmed local procedure briefing</t>
  </si>
  <si>
    <t>Home branch manager</t>
  </si>
  <si>
    <t>HC005</t>
  </si>
  <si>
    <t>Moving and handling</t>
  </si>
  <si>
    <t>Equipment-specific assessment</t>
  </si>
  <si>
    <t>Example assessor: A Patel</t>
  </si>
  <si>
    <t>Example: staff/HC005/handling/assessment</t>
  </si>
  <si>
    <t>Arrange coached practice and reassessment; agreed supervised duties recorded separately</t>
  </si>
  <si>
    <t>Practice lead</t>
  </si>
  <si>
    <t>Branch overview</t>
  </si>
  <si>
    <t>Counts are ACTIVE REQUIREMENT ROWS, not people. One row can appear in several columns. Archived rows and Worked Examples are excluded. Filter the matrix to investigate.</t>
  </si>
  <si>
    <t>Branch / scope</t>
  </si>
  <si>
    <t>Active requirements</t>
  </si>
  <si>
    <t>Overdue learning</t>
  </si>
  <si>
    <t>Reviews due ≤30 days*</t>
  </si>
  <si>
    <t>Outstanding assessments**</t>
  </si>
  <si>
    <t>Competence concerns</t>
  </si>
  <si>
    <t>Overdue actions</t>
  </si>
  <si>
    <t>Record checks</t>
  </si>
  <si>
    <t>Missing review dates</t>
  </si>
  <si>
    <t>ALL ACTIVE ROWS</t>
  </si>
  <si>
    <t>DATA QUALITY &amp; COUNT DEFINITIONS</t>
  </si>
  <si>
    <t>Active named rows with missing/unlisted branch</t>
  </si>
  <si>
    <t>Unidentified rows: some inputs present but Worker / staff ID missing</t>
  </si>
  <si>
    <t>Rows with a worker ID but missing/invalid Record scope</t>
  </si>
  <si>
    <t>* Reviews due ≤30 days includes overdue reviews and reviews due today through 30 days ahead. Only completed learning is counted. Missing dates are reported separately. Initial learning deadlines are in Learning flag.</t>
  </si>
  <si>
    <t>** Outstanding assessments includes all Active rows marked Yes that are not Competence confirmed, including competence concerns and missing status/deadline. Check Assessment flag for urgency.</t>
  </si>
  <si>
    <t>All active rows requires a worker ID and Active scope. Unidentified or invalid-scope rows are shown above for correction. Keep branch names unique: duplicate dropdown entries repeat totals. Counts can overlap and must not be added together.</t>
  </si>
</sst>
</file>

<file path=xl/styles.xml><?xml version="1.0" encoding="utf-8"?>
<styleSheet xmlns="http://schemas.openxmlformats.org/spreadsheetml/2006/main">
  <numFmts count="1">
    <numFmt numFmtId="164" formatCode="dd mmm yyyy"/>
  </numFmts>
  <fonts count="10">
    <font>
      <sz val="11"/>
      <color theme="1"/>
      <name val="Calibri"/>
      <family val="2"/>
      <scheme val="minor"/>
    </font>
    <font>
      <b/>
      <sz val="22"/>
      <color rgb="FFFFFFFF"/>
      <name val="Calibri"/>
      <family val="2"/>
      <scheme val="minor"/>
    </font>
    <font>
      <sz val="10"/>
      <color rgb="FF183747"/>
      <name val="Calibri"/>
      <family val="2"/>
      <scheme val="minor"/>
    </font>
    <font>
      <b/>
      <sz val="11"/>
      <color rgb="FF007E83"/>
      <name val="Calibri"/>
      <family val="2"/>
      <scheme val="minor"/>
    </font>
    <font>
      <u/>
      <sz val="11"/>
      <color rgb="FF007E83"/>
      <name val="Calibri"/>
      <family val="2"/>
      <scheme val="minor"/>
    </font>
    <font>
      <b/>
      <sz val="11"/>
      <color rgb="FFFFFFFF"/>
      <name val="Calibri"/>
      <family val="2"/>
      <scheme val="minor"/>
    </font>
    <font>
      <sz val="10"/>
      <color theme="1"/>
      <name val="Calibri"/>
      <family val="2"/>
      <scheme val="minor"/>
    </font>
    <font>
      <sz val="12"/>
      <color theme="1"/>
      <name val="Calibri"/>
      <family val="2"/>
      <scheme val="minor"/>
    </font>
    <font>
      <b/>
      <sz val="11"/>
      <color rgb="FF183747"/>
      <name val="Calibri"/>
      <family val="2"/>
      <scheme val="minor"/>
    </font>
    <font>
      <sz val="8"/>
      <color indexed="81"/>
      <name val="Tahoma"/>
      <family val="2"/>
    </font>
  </fonts>
  <fills count="7">
    <fill>
      <patternFill patternType="none"/>
    </fill>
    <fill>
      <patternFill patternType="gray125"/>
    </fill>
    <fill>
      <patternFill patternType="solid">
        <fgColor rgb="FF183747"/>
        <bgColor indexed="64"/>
      </patternFill>
    </fill>
    <fill>
      <patternFill patternType="solid">
        <fgColor rgb="FFEAF5F5"/>
        <bgColor indexed="64"/>
      </patternFill>
    </fill>
    <fill>
      <patternFill patternType="solid">
        <fgColor rgb="FF007E83"/>
        <bgColor indexed="64"/>
      </patternFill>
    </fill>
    <fill>
      <patternFill patternType="solid">
        <fgColor rgb="FFF1F8FD"/>
        <bgColor indexed="64"/>
      </patternFill>
    </fill>
    <fill>
      <patternFill patternType="solid">
        <fgColor rgb="FFF0F3F4"/>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FE7EB"/>
      </left>
      <right style="thin">
        <color rgb="FFDFE7EB"/>
      </right>
      <top style="thin">
        <color rgb="FFDFE7EB"/>
      </top>
      <bottom style="thin">
        <color rgb="FFDFE7EB"/>
      </bottom>
      <diagonal/>
    </border>
  </borders>
  <cellStyleXfs count="1">
    <xf numFmtId="0" fontId="0" fillId="0" borderId="0"/>
  </cellStyleXfs>
  <cellXfs count="11">
    <xf numFmtId="0" fontId="0" fillId="0" borderId="0" xfId="0"/>
    <xf numFmtId="0" fontId="1" fillId="2" borderId="0" xfId="0" applyFont="1" applyFill="1" applyAlignment="1">
      <alignment vertical="center"/>
    </xf>
    <xf numFmtId="0" fontId="2" fillId="0" borderId="0" xfId="0" applyFont="1" applyAlignment="1">
      <alignment vertical="center" wrapText="1"/>
    </xf>
    <xf numFmtId="0" fontId="3" fillId="3" borderId="0" xfId="0" applyFont="1" applyFill="1" applyAlignment="1">
      <alignment vertical="center"/>
    </xf>
    <xf numFmtId="0" fontId="4" fillId="0" borderId="0" xfId="0" applyFont="1"/>
    <xf numFmtId="0" fontId="5" fillId="4" borderId="1" xfId="0" applyFont="1" applyFill="1" applyBorder="1" applyAlignment="1">
      <alignment vertical="center" wrapText="1"/>
    </xf>
    <xf numFmtId="0" fontId="6" fillId="5" borderId="2" xfId="0" applyFont="1" applyFill="1" applyBorder="1" applyAlignment="1" applyProtection="1">
      <alignment vertical="top" wrapText="1"/>
      <protection locked="0"/>
    </xf>
    <xf numFmtId="164" fontId="6" fillId="5" borderId="2" xfId="0" applyNumberFormat="1" applyFont="1" applyFill="1" applyBorder="1" applyAlignment="1" applyProtection="1">
      <alignment vertical="top"/>
      <protection locked="0"/>
    </xf>
    <xf numFmtId="0" fontId="6" fillId="6" borderId="2" xfId="0" applyFont="1" applyFill="1" applyBorder="1" applyAlignment="1">
      <alignment vertical="top" wrapText="1"/>
    </xf>
    <xf numFmtId="0" fontId="7" fillId="6" borderId="1" xfId="0" applyFont="1" applyFill="1" applyBorder="1" applyAlignment="1">
      <alignment horizontal="center"/>
    </xf>
    <xf numFmtId="0" fontId="8" fillId="0" borderId="0" xfId="0" applyFont="1" applyAlignment="1">
      <alignment vertical="top" wrapText="1"/>
    </xf>
  </cellXfs>
  <cellStyles count="1">
    <cellStyle name="Normal" xfId="0" builtinId="0"/>
  </cellStyles>
  <dxfs count="2">
    <dxf>
      <font>
        <color rgb="FF9E2020"/>
      </font>
      <fill>
        <patternFill>
          <bgColor rgb="FFFCE5E5"/>
        </patternFill>
      </fill>
    </dxf>
    <dxf>
      <font>
        <color rgb="FF815600"/>
      </font>
      <fill>
        <patternFill>
          <bgColor rgb="FFFFF1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aredemy.co.uk/sp/team-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tabColor rgb="FF007E83"/>
    <pageSetUpPr fitToPage="1"/>
  </sheetPr>
  <dimension ref="A1:H54"/>
  <sheetViews>
    <sheetView showGridLines="0" tabSelected="1" zoomScale="85" zoomScaleNormal="85" workbookViewId="0">
      <pane ySplit="5" topLeftCell="A6" activePane="bottomLeft" state="frozen"/>
      <selection pane="bottomLeft"/>
    </sheetView>
  </sheetViews>
  <sheetFormatPr defaultRowHeight="15"/>
  <cols>
    <col min="1" max="1" width="4.7109375" customWidth="1"/>
    <col min="2" max="2" width="28.7109375" customWidth="1"/>
    <col min="3" max="8" width="13.7109375" customWidth="1"/>
  </cols>
  <sheetData>
    <row r="1" spans="1:8">
      <c r="A1" s="1" t="s">
        <v>0</v>
      </c>
      <c r="B1" s="1"/>
      <c r="C1" s="1"/>
      <c r="D1" s="1"/>
      <c r="E1" s="1"/>
      <c r="F1" s="1"/>
      <c r="G1" s="1"/>
      <c r="H1" s="1"/>
    </row>
    <row r="2" spans="1:8">
      <c r="A2" s="1"/>
      <c r="B2" s="1"/>
      <c r="C2" s="1"/>
      <c r="D2" s="1"/>
      <c r="E2" s="1"/>
      <c r="F2" s="1"/>
      <c r="G2" s="1"/>
      <c r="H2" s="1"/>
    </row>
    <row r="3" spans="1:8">
      <c r="A3" s="2" t="s">
        <v>1</v>
      </c>
      <c r="B3" s="2"/>
      <c r="C3" s="2"/>
      <c r="D3" s="2"/>
      <c r="E3" s="2"/>
      <c r="F3" s="2"/>
      <c r="G3" s="2"/>
      <c r="H3" s="2"/>
    </row>
    <row r="4" spans="1:8">
      <c r="A4" s="2"/>
      <c r="B4" s="2"/>
      <c r="C4" s="2"/>
      <c r="D4" s="2"/>
      <c r="E4" s="2"/>
      <c r="F4" s="2"/>
      <c r="G4" s="2"/>
      <c r="H4" s="2"/>
    </row>
    <row r="6" spans="1:8">
      <c r="B6" s="3" t="s">
        <v>2</v>
      </c>
      <c r="C6" s="3"/>
      <c r="D6" s="3"/>
      <c r="E6" s="3"/>
      <c r="F6" s="3"/>
      <c r="G6" s="3"/>
      <c r="H6" s="3"/>
    </row>
    <row r="7" spans="1:8" ht="24" customHeight="1">
      <c r="B7" s="2" t="s">
        <v>3</v>
      </c>
      <c r="C7" s="2"/>
      <c r="D7" s="2"/>
      <c r="E7" s="2"/>
      <c r="F7" s="2"/>
      <c r="G7" s="2"/>
      <c r="H7" s="2"/>
    </row>
    <row r="8" spans="1:8" ht="24" customHeight="1">
      <c r="B8" s="2"/>
      <c r="C8" s="2"/>
      <c r="D8" s="2"/>
      <c r="E8" s="2"/>
      <c r="F8" s="2"/>
      <c r="G8" s="2"/>
      <c r="H8" s="2"/>
    </row>
    <row r="10" spans="1:8">
      <c r="B10" s="3" t="s">
        <v>4</v>
      </c>
      <c r="C10" s="3"/>
      <c r="D10" s="3"/>
      <c r="E10" s="3"/>
      <c r="F10" s="3"/>
      <c r="G10" s="3"/>
      <c r="H10" s="3"/>
    </row>
    <row r="11" spans="1:8" ht="24" customHeight="1">
      <c r="B11" s="2" t="s">
        <v>5</v>
      </c>
      <c r="C11" s="2"/>
      <c r="D11" s="2"/>
      <c r="E11" s="2"/>
      <c r="F11" s="2"/>
      <c r="G11" s="2"/>
      <c r="H11" s="2"/>
    </row>
    <row r="12" spans="1:8" ht="24" customHeight="1">
      <c r="B12" s="2"/>
      <c r="C12" s="2"/>
      <c r="D12" s="2"/>
      <c r="E12" s="2"/>
      <c r="F12" s="2"/>
      <c r="G12" s="2"/>
      <c r="H12" s="2"/>
    </row>
    <row r="14" spans="1:8">
      <c r="B14" s="3" t="s">
        <v>6</v>
      </c>
      <c r="C14" s="3"/>
      <c r="D14" s="3"/>
      <c r="E14" s="3"/>
      <c r="F14" s="3"/>
      <c r="G14" s="3"/>
      <c r="H14" s="3"/>
    </row>
    <row r="15" spans="1:8" ht="24" customHeight="1">
      <c r="B15" s="2" t="s">
        <v>7</v>
      </c>
      <c r="C15" s="2"/>
      <c r="D15" s="2"/>
      <c r="E15" s="2"/>
      <c r="F15" s="2"/>
      <c r="G15" s="2"/>
      <c r="H15" s="2"/>
    </row>
    <row r="16" spans="1:8" ht="24" customHeight="1">
      <c r="B16" s="2"/>
      <c r="C16" s="2"/>
      <c r="D16" s="2"/>
      <c r="E16" s="2"/>
      <c r="F16" s="2"/>
      <c r="G16" s="2"/>
      <c r="H16" s="2"/>
    </row>
    <row r="18" spans="2:8">
      <c r="B18" s="3" t="s">
        <v>8</v>
      </c>
      <c r="C18" s="3"/>
      <c r="D18" s="3"/>
      <c r="E18" s="3"/>
      <c r="F18" s="3"/>
      <c r="G18" s="3"/>
      <c r="H18" s="3"/>
    </row>
    <row r="19" spans="2:8" ht="24" customHeight="1">
      <c r="B19" s="2" t="s">
        <v>9</v>
      </c>
      <c r="C19" s="2"/>
      <c r="D19" s="2"/>
      <c r="E19" s="2"/>
      <c r="F19" s="2"/>
      <c r="G19" s="2"/>
      <c r="H19" s="2"/>
    </row>
    <row r="20" spans="2:8" ht="24" customHeight="1">
      <c r="B20" s="2"/>
      <c r="C20" s="2"/>
      <c r="D20" s="2"/>
      <c r="E20" s="2"/>
      <c r="F20" s="2"/>
      <c r="G20" s="2"/>
      <c r="H20" s="2"/>
    </row>
    <row r="22" spans="2:8">
      <c r="B22" s="3" t="s">
        <v>10</v>
      </c>
      <c r="C22" s="3"/>
      <c r="D22" s="3"/>
      <c r="E22" s="3"/>
      <c r="F22" s="3"/>
      <c r="G22" s="3"/>
      <c r="H22" s="3"/>
    </row>
    <row r="23" spans="2:8" ht="24" customHeight="1">
      <c r="B23" s="2" t="s">
        <v>11</v>
      </c>
      <c r="C23" s="2"/>
      <c r="D23" s="2"/>
      <c r="E23" s="2"/>
      <c r="F23" s="2"/>
      <c r="G23" s="2"/>
      <c r="H23" s="2"/>
    </row>
    <row r="24" spans="2:8" ht="24" customHeight="1">
      <c r="B24" s="2"/>
      <c r="C24" s="2"/>
      <c r="D24" s="2"/>
      <c r="E24" s="2"/>
      <c r="F24" s="2"/>
      <c r="G24" s="2"/>
      <c r="H24" s="2"/>
    </row>
    <row r="26" spans="2:8">
      <c r="B26" s="3" t="s">
        <v>12</v>
      </c>
      <c r="C26" s="3"/>
      <c r="D26" s="3"/>
      <c r="E26" s="3"/>
      <c r="F26" s="3"/>
      <c r="G26" s="3"/>
      <c r="H26" s="3"/>
    </row>
    <row r="27" spans="2:8" ht="24" customHeight="1">
      <c r="B27" s="2" t="s">
        <v>13</v>
      </c>
      <c r="C27" s="2"/>
      <c r="D27" s="2"/>
      <c r="E27" s="2"/>
      <c r="F27" s="2"/>
      <c r="G27" s="2"/>
      <c r="H27" s="2"/>
    </row>
    <row r="28" spans="2:8" ht="24" customHeight="1">
      <c r="B28" s="2"/>
      <c r="C28" s="2"/>
      <c r="D28" s="2"/>
      <c r="E28" s="2"/>
      <c r="F28" s="2"/>
      <c r="G28" s="2"/>
      <c r="H28" s="2"/>
    </row>
    <row r="30" spans="2:8">
      <c r="B30" s="3" t="s">
        <v>14</v>
      </c>
      <c r="C30" s="3"/>
      <c r="D30" s="3"/>
      <c r="E30" s="3"/>
      <c r="F30" s="3"/>
      <c r="G30" s="3"/>
      <c r="H30" s="3"/>
    </row>
    <row r="31" spans="2:8" ht="24" customHeight="1">
      <c r="B31" s="2" t="s">
        <v>15</v>
      </c>
      <c r="C31" s="2"/>
      <c r="D31" s="2"/>
      <c r="E31" s="2"/>
      <c r="F31" s="2"/>
      <c r="G31" s="2"/>
      <c r="H31" s="2"/>
    </row>
    <row r="32" spans="2:8" ht="24" customHeight="1">
      <c r="B32" s="2"/>
      <c r="C32" s="2"/>
      <c r="D32" s="2"/>
      <c r="E32" s="2"/>
      <c r="F32" s="2"/>
      <c r="G32" s="2"/>
      <c r="H32" s="2"/>
    </row>
    <row r="34" spans="2:8">
      <c r="B34" s="3" t="s">
        <v>16</v>
      </c>
      <c r="C34" s="3"/>
      <c r="D34" s="3"/>
      <c r="E34" s="3"/>
      <c r="F34" s="3"/>
      <c r="G34" s="3"/>
      <c r="H34" s="3"/>
    </row>
    <row r="35" spans="2:8" ht="24" customHeight="1">
      <c r="B35" s="2" t="s">
        <v>17</v>
      </c>
      <c r="C35" s="2"/>
      <c r="D35" s="2"/>
      <c r="E35" s="2"/>
      <c r="F35" s="2"/>
      <c r="G35" s="2"/>
      <c r="H35" s="2"/>
    </row>
    <row r="36" spans="2:8" ht="24" customHeight="1">
      <c r="B36" s="2"/>
      <c r="C36" s="2"/>
      <c r="D36" s="2"/>
      <c r="E36" s="2"/>
      <c r="F36" s="2"/>
      <c r="G36" s="2"/>
      <c r="H36" s="2"/>
    </row>
    <row r="38" spans="2:8">
      <c r="B38" s="3" t="s">
        <v>18</v>
      </c>
      <c r="C38" s="3"/>
      <c r="D38" s="3"/>
      <c r="E38" s="3"/>
      <c r="F38" s="3"/>
      <c r="G38" s="3"/>
      <c r="H38" s="3"/>
    </row>
    <row r="39" spans="2:8" ht="24" customHeight="1">
      <c r="B39" s="2" t="s">
        <v>19</v>
      </c>
      <c r="C39" s="2"/>
      <c r="D39" s="2"/>
      <c r="E39" s="2"/>
      <c r="F39" s="2"/>
      <c r="G39" s="2"/>
      <c r="H39" s="2"/>
    </row>
    <row r="40" spans="2:8" ht="24" customHeight="1">
      <c r="B40" s="2"/>
      <c r="C40" s="2"/>
      <c r="D40" s="2"/>
      <c r="E40" s="2"/>
      <c r="F40" s="2"/>
      <c r="G40" s="2"/>
      <c r="H40" s="2"/>
    </row>
    <row r="42" spans="2:8">
      <c r="B42" s="3" t="s">
        <v>20</v>
      </c>
      <c r="C42" s="3"/>
      <c r="D42" s="3"/>
      <c r="E42" s="3"/>
      <c r="F42" s="3"/>
      <c r="G42" s="3"/>
      <c r="H42" s="3"/>
    </row>
    <row r="43" spans="2:8" ht="24" customHeight="1">
      <c r="B43" s="2" t="s">
        <v>21</v>
      </c>
      <c r="C43" s="2"/>
      <c r="D43" s="2"/>
      <c r="E43" s="2"/>
      <c r="F43" s="2"/>
      <c r="G43" s="2"/>
      <c r="H43" s="2"/>
    </row>
    <row r="44" spans="2:8" ht="24" customHeight="1">
      <c r="B44" s="2"/>
      <c r="C44" s="2"/>
      <c r="D44" s="2"/>
      <c r="E44" s="2"/>
      <c r="F44" s="2"/>
      <c r="G44" s="2"/>
      <c r="H44" s="2"/>
    </row>
    <row r="46" spans="2:8">
      <c r="B46" s="3" t="s">
        <v>22</v>
      </c>
      <c r="C46" s="3"/>
      <c r="D46" s="3"/>
      <c r="E46" s="3"/>
      <c r="F46" s="3"/>
      <c r="G46" s="3"/>
      <c r="H46" s="3"/>
    </row>
    <row r="47" spans="2:8" ht="24" customHeight="1">
      <c r="B47" s="2" t="s">
        <v>23</v>
      </c>
      <c r="C47" s="2"/>
      <c r="D47" s="2"/>
      <c r="E47" s="2"/>
      <c r="F47" s="2"/>
      <c r="G47" s="2"/>
      <c r="H47" s="2"/>
    </row>
    <row r="48" spans="2:8" ht="24" customHeight="1">
      <c r="B48" s="2"/>
      <c r="C48" s="2"/>
      <c r="D48" s="2"/>
      <c r="E48" s="2"/>
      <c r="F48" s="2"/>
      <c r="G48" s="2"/>
      <c r="H48" s="2"/>
    </row>
    <row r="50" spans="2:8">
      <c r="B50" s="3" t="s">
        <v>24</v>
      </c>
      <c r="C50" s="3"/>
      <c r="D50" s="3"/>
      <c r="E50" s="3"/>
      <c r="F50" s="3"/>
      <c r="G50" s="3"/>
      <c r="H50" s="3"/>
    </row>
    <row r="51" spans="2:8" ht="24" customHeight="1">
      <c r="B51" s="2" t="s">
        <v>25</v>
      </c>
      <c r="C51" s="2"/>
      <c r="D51" s="2"/>
      <c r="E51" s="2"/>
      <c r="F51" s="2"/>
      <c r="G51" s="2"/>
      <c r="H51" s="2"/>
    </row>
    <row r="52" spans="2:8" ht="24" customHeight="1">
      <c r="B52" s="2"/>
      <c r="C52" s="2"/>
      <c r="D52" s="2"/>
      <c r="E52" s="2"/>
      <c r="F52" s="2"/>
      <c r="G52" s="2"/>
      <c r="H52" s="2"/>
    </row>
    <row r="54" spans="2:8">
      <c r="B54" s="4" t="s">
        <v>26</v>
      </c>
    </row>
  </sheetData>
  <mergeCells count="26">
    <mergeCell ref="A1:H2"/>
    <mergeCell ref="A3:H4"/>
    <mergeCell ref="B6:H6"/>
    <mergeCell ref="B7:H8"/>
    <mergeCell ref="B10:H10"/>
    <mergeCell ref="B11:H12"/>
    <mergeCell ref="B14:H14"/>
    <mergeCell ref="B15:H16"/>
    <mergeCell ref="B18:H18"/>
    <mergeCell ref="B19:H20"/>
    <mergeCell ref="B22:H22"/>
    <mergeCell ref="B23:H24"/>
    <mergeCell ref="B26:H26"/>
    <mergeCell ref="B27:H28"/>
    <mergeCell ref="B30:H30"/>
    <mergeCell ref="B31:H32"/>
    <mergeCell ref="B34:H34"/>
    <mergeCell ref="B35:H36"/>
    <mergeCell ref="B38:H38"/>
    <mergeCell ref="B39:H40"/>
    <mergeCell ref="B42:H42"/>
    <mergeCell ref="B43:H44"/>
    <mergeCell ref="B46:H46"/>
    <mergeCell ref="B47:H48"/>
    <mergeCell ref="B50:H50"/>
    <mergeCell ref="B51:H52"/>
  </mergeCells>
  <hyperlinks>
    <hyperlink ref="B54" r:id="rId1"/>
  </hyperlinks>
  <pageMargins left="0.7" right="0.7" top="0.75" bottom="0.75" header="0.3" footer="0.3"/>
  <pageSetup paperSize="9" fitToHeight="0" orientation="landscape"/>
  <headerFooter>
    <oddHeader>&amp;LCaredemy | Homecare training matrix</oddHeader>
    <oddFooter>&amp;LInternal working record&amp;RPage &amp;P of &amp;N</oddFooter>
  </headerFooter>
</worksheet>
</file>

<file path=xl/worksheets/sheet2.xml><?xml version="1.0" encoding="utf-8"?>
<worksheet xmlns="http://schemas.openxmlformats.org/spreadsheetml/2006/main" xmlns:r="http://schemas.openxmlformats.org/officeDocument/2006/relationships">
  <sheetPr>
    <tabColor rgb="FF007E83"/>
    <pageSetUpPr fitToPage="1"/>
  </sheetPr>
  <dimension ref="A1:Y1006"/>
  <sheetViews>
    <sheetView showGridLines="0" zoomScale="85" zoomScaleNormal="85" workbookViewId="0">
      <pane xSplit="4" ySplit="6" topLeftCell="E7" activePane="bottomRight" state="frozen"/>
      <selection pane="topRight" activeCell="E1" sqref="E1"/>
      <selection pane="bottomLeft" activeCell="A7" sqref="A7"/>
      <selection pane="bottomRight"/>
    </sheetView>
  </sheetViews>
  <sheetFormatPr defaultRowHeight="32" customHeight="1"/>
  <cols>
    <col min="1" max="1" width="22.7109375" customWidth="1"/>
    <col min="2" max="2" width="23.7109375" customWidth="1"/>
    <col min="3" max="3" width="20.7109375" customWidth="1"/>
    <col min="4" max="4" width="30.7109375" customWidth="1"/>
    <col min="5" max="5" width="32.7109375" customWidth="1"/>
    <col min="6" max="6" width="14.7109375" customWidth="1"/>
    <col min="7" max="10" width="18.7109375" customWidth="1"/>
    <col min="11" max="11" width="17.7109375" customWidth="1"/>
    <col min="12" max="12" width="25.7109375" customWidth="1"/>
    <col min="13" max="14" width="18.7109375" customWidth="1"/>
    <col min="15" max="15" width="22.7109375" customWidth="1"/>
    <col min="16" max="16" width="35.7109375" customWidth="1"/>
    <col min="17" max="17" width="40.7109375" customWidth="1"/>
    <col min="18" max="18" width="23.7109375" customWidth="1"/>
    <col min="19" max="19" width="18.7109375" customWidth="1"/>
    <col min="20" max="20" width="17.7109375" customWidth="1"/>
    <col min="21" max="22" width="22.7109375" customWidth="1"/>
    <col min="23" max="23" width="29.7109375" customWidth="1"/>
    <col min="24" max="24" width="24.7109375" customWidth="1"/>
    <col min="25" max="25" width="29.7109375" customWidth="1"/>
  </cols>
  <sheetData>
    <row r="1" spans="1:25" ht="32" customHeight="1">
      <c r="A1" s="1" t="s">
        <v>0</v>
      </c>
      <c r="B1" s="1"/>
      <c r="C1" s="1"/>
      <c r="D1" s="1"/>
      <c r="E1" s="1"/>
      <c r="F1" s="1"/>
      <c r="G1" s="1"/>
      <c r="H1" s="1"/>
      <c r="I1" s="1"/>
      <c r="J1" s="1"/>
      <c r="K1" s="1"/>
      <c r="L1" s="1"/>
      <c r="M1" s="1"/>
      <c r="N1" s="1"/>
      <c r="O1" s="1"/>
      <c r="P1" s="1"/>
      <c r="Q1" s="1"/>
      <c r="R1" s="1"/>
      <c r="S1" s="1"/>
      <c r="T1" s="1"/>
      <c r="U1" s="1"/>
      <c r="V1" s="1"/>
      <c r="W1" s="1"/>
      <c r="X1" s="1"/>
      <c r="Y1" s="1"/>
    </row>
    <row r="2" spans="1:25" ht="32" customHeight="1">
      <c r="A2" s="1"/>
      <c r="B2" s="1"/>
      <c r="C2" s="1"/>
      <c r="D2" s="1"/>
      <c r="E2" s="1"/>
      <c r="F2" s="1"/>
      <c r="G2" s="1"/>
      <c r="H2" s="1"/>
      <c r="I2" s="1"/>
      <c r="J2" s="1"/>
      <c r="K2" s="1"/>
      <c r="L2" s="1"/>
      <c r="M2" s="1"/>
      <c r="N2" s="1"/>
      <c r="O2" s="1"/>
      <c r="P2" s="1"/>
      <c r="Q2" s="1"/>
      <c r="R2" s="1"/>
      <c r="S2" s="1"/>
      <c r="T2" s="1"/>
      <c r="U2" s="1"/>
      <c r="V2" s="1"/>
      <c r="W2" s="1"/>
      <c r="X2" s="1"/>
      <c r="Y2" s="1"/>
    </row>
    <row r="3" spans="1:25" ht="32" customHeight="1">
      <c r="A3" s="2" t="s">
        <v>59</v>
      </c>
      <c r="B3" s="2"/>
      <c r="C3" s="2"/>
      <c r="D3" s="2"/>
      <c r="E3" s="2"/>
      <c r="F3" s="2"/>
      <c r="G3" s="2"/>
      <c r="H3" s="2"/>
      <c r="I3" s="2"/>
      <c r="J3" s="2"/>
      <c r="K3" s="2"/>
      <c r="L3" s="2"/>
      <c r="M3" s="2"/>
      <c r="N3" s="2"/>
      <c r="O3" s="2"/>
      <c r="P3" s="2"/>
      <c r="Q3" s="2"/>
      <c r="R3" s="2"/>
      <c r="S3" s="2"/>
      <c r="T3" s="2"/>
      <c r="U3" s="2"/>
      <c r="V3" s="2"/>
      <c r="W3" s="2"/>
      <c r="X3" s="2"/>
      <c r="Y3" s="2"/>
    </row>
    <row r="4" spans="1:25" ht="32" customHeight="1">
      <c r="A4" s="2"/>
      <c r="B4" s="2"/>
      <c r="C4" s="2"/>
      <c r="D4" s="2"/>
      <c r="E4" s="2"/>
      <c r="F4" s="2"/>
      <c r="G4" s="2"/>
      <c r="H4" s="2"/>
      <c r="I4" s="2"/>
      <c r="J4" s="2"/>
      <c r="K4" s="2"/>
      <c r="L4" s="2"/>
      <c r="M4" s="2"/>
      <c r="N4" s="2"/>
      <c r="O4" s="2"/>
      <c r="P4" s="2"/>
      <c r="Q4" s="2"/>
      <c r="R4" s="2"/>
      <c r="S4" s="2"/>
      <c r="T4" s="2"/>
      <c r="U4" s="2"/>
      <c r="V4" s="2"/>
      <c r="W4" s="2"/>
      <c r="X4" s="2"/>
      <c r="Y4" s="2"/>
    </row>
    <row r="5" spans="1:25" ht="32" customHeight="1">
      <c r="A5" s="3" t="s">
        <v>60</v>
      </c>
      <c r="B5" s="3"/>
      <c r="C5" s="3"/>
      <c r="D5" s="3"/>
      <c r="E5" s="3"/>
      <c r="F5" s="3"/>
      <c r="G5" s="3" t="s">
        <v>61</v>
      </c>
      <c r="H5" s="3"/>
      <c r="I5" s="3"/>
      <c r="J5" s="3"/>
      <c r="K5" s="3" t="s">
        <v>62</v>
      </c>
      <c r="L5" s="3"/>
      <c r="M5" s="3"/>
      <c r="N5" s="3"/>
      <c r="O5" s="3"/>
      <c r="P5" s="3"/>
      <c r="Q5" s="3" t="s">
        <v>63</v>
      </c>
      <c r="R5" s="3"/>
      <c r="S5" s="3"/>
      <c r="T5" s="3"/>
      <c r="U5" s="3" t="s">
        <v>64</v>
      </c>
      <c r="V5" s="3"/>
      <c r="W5" s="3"/>
      <c r="X5" s="3"/>
      <c r="Y5" s="3"/>
    </row>
    <row r="6" spans="1:25" ht="34" customHeight="1">
      <c r="A6" s="5" t="s">
        <v>65</v>
      </c>
      <c r="B6" s="5" t="s">
        <v>66</v>
      </c>
      <c r="C6" s="5" t="s">
        <v>67</v>
      </c>
      <c r="D6" s="5" t="s">
        <v>68</v>
      </c>
      <c r="E6" s="5" t="s">
        <v>69</v>
      </c>
      <c r="F6" s="5" t="s">
        <v>40</v>
      </c>
      <c r="G6" s="5" t="s">
        <v>70</v>
      </c>
      <c r="H6" s="5" t="s">
        <v>71</v>
      </c>
      <c r="I6" s="5" t="s">
        <v>72</v>
      </c>
      <c r="J6" s="5" t="s">
        <v>73</v>
      </c>
      <c r="K6" s="5" t="s">
        <v>74</v>
      </c>
      <c r="L6" s="5" t="s">
        <v>50</v>
      </c>
      <c r="M6" s="5" t="s">
        <v>75</v>
      </c>
      <c r="N6" s="5" t="s">
        <v>76</v>
      </c>
      <c r="O6" s="5" t="s">
        <v>77</v>
      </c>
      <c r="P6" s="5" t="s">
        <v>78</v>
      </c>
      <c r="Q6" s="5" t="s">
        <v>79</v>
      </c>
      <c r="R6" s="5" t="s">
        <v>80</v>
      </c>
      <c r="S6" s="5" t="s">
        <v>81</v>
      </c>
      <c r="T6" s="5" t="s">
        <v>55</v>
      </c>
      <c r="U6" s="5" t="s">
        <v>82</v>
      </c>
      <c r="V6" s="5" t="s">
        <v>83</v>
      </c>
      <c r="W6" s="5" t="s">
        <v>84</v>
      </c>
      <c r="X6" s="5" t="s">
        <v>85</v>
      </c>
      <c r="Y6" s="5" t="s">
        <v>86</v>
      </c>
    </row>
    <row r="7" spans="1:25" ht="32" customHeight="1">
      <c r="A7" s="6"/>
      <c r="B7" s="6"/>
      <c r="C7" s="6"/>
      <c r="D7" s="6"/>
      <c r="E7" s="6"/>
      <c r="F7" s="6"/>
      <c r="G7" s="6"/>
      <c r="H7" s="7"/>
      <c r="I7" s="7"/>
      <c r="J7" s="7"/>
      <c r="K7" s="6"/>
      <c r="L7" s="6"/>
      <c r="M7" s="7"/>
      <c r="N7" s="7"/>
      <c r="O7" s="6"/>
      <c r="P7" s="6"/>
      <c r="Q7" s="6"/>
      <c r="R7" s="6"/>
      <c r="S7" s="7"/>
      <c r="T7" s="6"/>
      <c r="U7" s="8">
        <f>IF(OR(A7="",F7&lt;&gt;"Active"),"",IF(G7="Completed","Completed",IF(H7="","Missing deadline",IF(H7&lt;TODAY(),"Overdue learning",IF(H7&lt;=TODAY()+30,"Due within 30 days","Scheduled")))))</f>
        <v/>
      </c>
      <c r="V7" s="8">
        <f>IF(OR(A7="",F7&lt;&gt;"Active"),"",IF(G7&lt;&gt;"Completed","Not yet completed",IF(J7="","Missing review date",IF(J7&lt;TODAY(),"Review overdue",IF(J7&lt;=TODAY()+30,"Review within 30 days","Scheduled")))))</f>
        <v/>
      </c>
      <c r="W7" s="8">
        <f>IF(OR(A7="",F7&lt;&gt;"Active"),"",IF(K7="No","Not required",IF(K7&lt;&gt;"Yes","Check requirement",IF(L7="Further support needed","Competence concern",IF(L7="Competence confirmed","Confirmed",IF(M7="","Missing assessment due",IF(M7&lt;TODAY(),"Assessment overdue","Assessment outstanding")))))))</f>
        <v/>
      </c>
      <c r="X7" s="8">
        <f>IF(OR(A7="",F7&lt;&gt;"Active"),"",IF(T7="Closed","Closed",IF(AND(T7="Not needed",Q7="",R7="",S7=""),"No action",IF(OR(Q7="",R7="",S7="",T7&lt;&gt;"Open"),"Check action details",IF(S7&lt;TODAY(),"Action overdue","Action open")))))</f>
        <v/>
      </c>
      <c r="Y7" s="8">
        <f>IF(COUNTA(A7:T7)=0,"",IF(F7="Archived","Archived",IF(OR(A7="",B7="",C7="",D7="",E7="",F7&lt;&gt;"Active",COUNTIF(Roles,B7)=0,COUNTIF(Branches,C7)=0,COUNTIF(LearningStatuses,G7)=0,COUNTIF(AssessmentRequired,K7)=0,COUNTIF(AssessmentStatuses,L7)=0,COUNTIF(ActionStatuses,T7)=0,AND(H7&lt;&gt;"",NOT(ISNUMBER(H7))),AND(I7&lt;&gt;"",OR(NOT(ISNUMBER(I7)),I7&gt;TODAY())),AND(J7&lt;&gt;"",NOT(ISNUMBER(J7))),AND(M7&lt;&gt;"",NOT(ISNUMBER(M7))),AND(N7&lt;&gt;"",OR(NOT(ISNUMBER(N7)),N7&gt;TODAY())),AND(S7&lt;&gt;"",NOT(ISNUMBER(S7))),AND(G7="Completed",OR(I7="",P7="",J7="")),AND(G7&lt;&gt;"Completed",OR(I7&lt;&gt;"",H7="")),AND(K7="No",L7&lt;&gt;"Not required"),AND(K7="Yes",OR(L7="Not required",AND(L7&lt;&gt;"Competence confirmed",M7=""))),AND(OR(L7="Competence confirmed",L7="Further support needed"),OR(N7="",O7="",P7="")),AND(L7="Further support needed",T7&lt;&gt;"Open"),X7="Check action details",AND(T7="Closed",OR(Q7="",R7="",P7=""))),"Check required fields/dates","Recorded - verify evidence")))</f>
        <v/>
      </c>
    </row>
    <row r="8" spans="1:25" ht="32" customHeight="1">
      <c r="A8" s="6"/>
      <c r="B8" s="6"/>
      <c r="C8" s="6"/>
      <c r="D8" s="6"/>
      <c r="E8" s="6"/>
      <c r="F8" s="6"/>
      <c r="G8" s="6"/>
      <c r="H8" s="7"/>
      <c r="I8" s="7"/>
      <c r="J8" s="7"/>
      <c r="K8" s="6"/>
      <c r="L8" s="6"/>
      <c r="M8" s="7"/>
      <c r="N8" s="7"/>
      <c r="O8" s="6"/>
      <c r="P8" s="6"/>
      <c r="Q8" s="6"/>
      <c r="R8" s="6"/>
      <c r="S8" s="7"/>
      <c r="T8" s="6"/>
      <c r="U8" s="8">
        <f>IF(OR(A8="",F8&lt;&gt;"Active"),"",IF(G8="Completed","Completed",IF(H8="","Missing deadline",IF(H8&lt;TODAY(),"Overdue learning",IF(H8&lt;=TODAY()+30,"Due within 30 days","Scheduled")))))</f>
        <v/>
      </c>
      <c r="V8" s="8">
        <f>IF(OR(A8="",F8&lt;&gt;"Active"),"",IF(G8&lt;&gt;"Completed","Not yet completed",IF(J8="","Missing review date",IF(J8&lt;TODAY(),"Review overdue",IF(J8&lt;=TODAY()+30,"Review within 30 days","Scheduled")))))</f>
        <v/>
      </c>
      <c r="W8" s="8">
        <f>IF(OR(A8="",F8&lt;&gt;"Active"),"",IF(K8="No","Not required",IF(K8&lt;&gt;"Yes","Check requirement",IF(L8="Further support needed","Competence concern",IF(L8="Competence confirmed","Confirmed",IF(M8="","Missing assessment due",IF(M8&lt;TODAY(),"Assessment overdue","Assessment outstanding")))))))</f>
        <v/>
      </c>
      <c r="X8" s="8">
        <f>IF(OR(A8="",F8&lt;&gt;"Active"),"",IF(T8="Closed","Closed",IF(AND(T8="Not needed",Q8="",R8="",S8=""),"No action",IF(OR(Q8="",R8="",S8="",T8&lt;&gt;"Open"),"Check action details",IF(S8&lt;TODAY(),"Action overdue","Action open")))))</f>
        <v/>
      </c>
      <c r="Y8" s="8">
        <f>IF(COUNTA(A8:T8)=0,"",IF(F8="Archived","Archived",IF(OR(A8="",B8="",C8="",D8="",E8="",F8&lt;&gt;"Active",COUNTIF(Roles,B8)=0,COUNTIF(Branches,C8)=0,COUNTIF(LearningStatuses,G8)=0,COUNTIF(AssessmentRequired,K8)=0,COUNTIF(AssessmentStatuses,L8)=0,COUNTIF(ActionStatuses,T8)=0,AND(H8&lt;&gt;"",NOT(ISNUMBER(H8))),AND(I8&lt;&gt;"",OR(NOT(ISNUMBER(I8)),I8&gt;TODAY())),AND(J8&lt;&gt;"",NOT(ISNUMBER(J8))),AND(M8&lt;&gt;"",NOT(ISNUMBER(M8))),AND(N8&lt;&gt;"",OR(NOT(ISNUMBER(N8)),N8&gt;TODAY())),AND(S8&lt;&gt;"",NOT(ISNUMBER(S8))),AND(G8="Completed",OR(I8="",P8="",J8="")),AND(G8&lt;&gt;"Completed",OR(I8&lt;&gt;"",H8="")),AND(K8="No",L8&lt;&gt;"Not required"),AND(K8="Yes",OR(L8="Not required",AND(L8&lt;&gt;"Competence confirmed",M8=""))),AND(OR(L8="Competence confirmed",L8="Further support needed"),OR(N8="",O8="",P8="")),AND(L8="Further support needed",T8&lt;&gt;"Open"),X8="Check action details",AND(T8="Closed",OR(Q8="",R8="",P8=""))),"Check required fields/dates","Recorded - verify evidence")))</f>
        <v/>
      </c>
    </row>
    <row r="9" spans="1:25" ht="32" customHeight="1">
      <c r="A9" s="6"/>
      <c r="B9" s="6"/>
      <c r="C9" s="6"/>
      <c r="D9" s="6"/>
      <c r="E9" s="6"/>
      <c r="F9" s="6"/>
      <c r="G9" s="6"/>
      <c r="H9" s="7"/>
      <c r="I9" s="7"/>
      <c r="J9" s="7"/>
      <c r="K9" s="6"/>
      <c r="L9" s="6"/>
      <c r="M9" s="7"/>
      <c r="N9" s="7"/>
      <c r="O9" s="6"/>
      <c r="P9" s="6"/>
      <c r="Q9" s="6"/>
      <c r="R9" s="6"/>
      <c r="S9" s="7"/>
      <c r="T9" s="6"/>
      <c r="U9" s="8">
        <f>IF(OR(A9="",F9&lt;&gt;"Active"),"",IF(G9="Completed","Completed",IF(H9="","Missing deadline",IF(H9&lt;TODAY(),"Overdue learning",IF(H9&lt;=TODAY()+30,"Due within 30 days","Scheduled")))))</f>
        <v/>
      </c>
      <c r="V9" s="8">
        <f>IF(OR(A9="",F9&lt;&gt;"Active"),"",IF(G9&lt;&gt;"Completed","Not yet completed",IF(J9="","Missing review date",IF(J9&lt;TODAY(),"Review overdue",IF(J9&lt;=TODAY()+30,"Review within 30 days","Scheduled")))))</f>
        <v/>
      </c>
      <c r="W9" s="8">
        <f>IF(OR(A9="",F9&lt;&gt;"Active"),"",IF(K9="No","Not required",IF(K9&lt;&gt;"Yes","Check requirement",IF(L9="Further support needed","Competence concern",IF(L9="Competence confirmed","Confirmed",IF(M9="","Missing assessment due",IF(M9&lt;TODAY(),"Assessment overdue","Assessment outstanding")))))))</f>
        <v/>
      </c>
      <c r="X9" s="8">
        <f>IF(OR(A9="",F9&lt;&gt;"Active"),"",IF(T9="Closed","Closed",IF(AND(T9="Not needed",Q9="",R9="",S9=""),"No action",IF(OR(Q9="",R9="",S9="",T9&lt;&gt;"Open"),"Check action details",IF(S9&lt;TODAY(),"Action overdue","Action open")))))</f>
        <v/>
      </c>
      <c r="Y9" s="8">
        <f>IF(COUNTA(A9:T9)=0,"",IF(F9="Archived","Archived",IF(OR(A9="",B9="",C9="",D9="",E9="",F9&lt;&gt;"Active",COUNTIF(Roles,B9)=0,COUNTIF(Branches,C9)=0,COUNTIF(LearningStatuses,G9)=0,COUNTIF(AssessmentRequired,K9)=0,COUNTIF(AssessmentStatuses,L9)=0,COUNTIF(ActionStatuses,T9)=0,AND(H9&lt;&gt;"",NOT(ISNUMBER(H9))),AND(I9&lt;&gt;"",OR(NOT(ISNUMBER(I9)),I9&gt;TODAY())),AND(J9&lt;&gt;"",NOT(ISNUMBER(J9))),AND(M9&lt;&gt;"",NOT(ISNUMBER(M9))),AND(N9&lt;&gt;"",OR(NOT(ISNUMBER(N9)),N9&gt;TODAY())),AND(S9&lt;&gt;"",NOT(ISNUMBER(S9))),AND(G9="Completed",OR(I9="",P9="",J9="")),AND(G9&lt;&gt;"Completed",OR(I9&lt;&gt;"",H9="")),AND(K9="No",L9&lt;&gt;"Not required"),AND(K9="Yes",OR(L9="Not required",AND(L9&lt;&gt;"Competence confirmed",M9=""))),AND(OR(L9="Competence confirmed",L9="Further support needed"),OR(N9="",O9="",P9="")),AND(L9="Further support needed",T9&lt;&gt;"Open"),X9="Check action details",AND(T9="Closed",OR(Q9="",R9="",P9=""))),"Check required fields/dates","Recorded - verify evidence")))</f>
        <v/>
      </c>
    </row>
    <row r="10" spans="1:25" ht="32" customHeight="1">
      <c r="A10" s="6"/>
      <c r="B10" s="6"/>
      <c r="C10" s="6"/>
      <c r="D10" s="6"/>
      <c r="E10" s="6"/>
      <c r="F10" s="6"/>
      <c r="G10" s="6"/>
      <c r="H10" s="7"/>
      <c r="I10" s="7"/>
      <c r="J10" s="7"/>
      <c r="K10" s="6"/>
      <c r="L10" s="6"/>
      <c r="M10" s="7"/>
      <c r="N10" s="7"/>
      <c r="O10" s="6"/>
      <c r="P10" s="6"/>
      <c r="Q10" s="6"/>
      <c r="R10" s="6"/>
      <c r="S10" s="7"/>
      <c r="T10" s="6"/>
      <c r="U10" s="8">
        <f>IF(OR(A10="",F10&lt;&gt;"Active"),"",IF(G10="Completed","Completed",IF(H10="","Missing deadline",IF(H10&lt;TODAY(),"Overdue learning",IF(H10&lt;=TODAY()+30,"Due within 30 days","Scheduled")))))</f>
        <v/>
      </c>
      <c r="V10" s="8">
        <f>IF(OR(A10="",F10&lt;&gt;"Active"),"",IF(G10&lt;&gt;"Completed","Not yet completed",IF(J10="","Missing review date",IF(J10&lt;TODAY(),"Review overdue",IF(J10&lt;=TODAY()+30,"Review within 30 days","Scheduled")))))</f>
        <v/>
      </c>
      <c r="W10" s="8">
        <f>IF(OR(A10="",F10&lt;&gt;"Active"),"",IF(K10="No","Not required",IF(K10&lt;&gt;"Yes","Check requirement",IF(L10="Further support needed","Competence concern",IF(L10="Competence confirmed","Confirmed",IF(M10="","Missing assessment due",IF(M10&lt;TODAY(),"Assessment overdue","Assessment outstanding")))))))</f>
        <v/>
      </c>
      <c r="X10" s="8">
        <f>IF(OR(A10="",F10&lt;&gt;"Active"),"",IF(T10="Closed","Closed",IF(AND(T10="Not needed",Q10="",R10="",S10=""),"No action",IF(OR(Q10="",R10="",S10="",T10&lt;&gt;"Open"),"Check action details",IF(S10&lt;TODAY(),"Action overdue","Action open")))))</f>
        <v/>
      </c>
      <c r="Y10" s="8">
        <f>IF(COUNTA(A10:T10)=0,"",IF(F10="Archived","Archived",IF(OR(A10="",B10="",C10="",D10="",E10="",F10&lt;&gt;"Active",COUNTIF(Roles,B10)=0,COUNTIF(Branches,C10)=0,COUNTIF(LearningStatuses,G10)=0,COUNTIF(AssessmentRequired,K10)=0,COUNTIF(AssessmentStatuses,L10)=0,COUNTIF(ActionStatuses,T10)=0,AND(H10&lt;&gt;"",NOT(ISNUMBER(H10))),AND(I10&lt;&gt;"",OR(NOT(ISNUMBER(I10)),I10&gt;TODAY())),AND(J10&lt;&gt;"",NOT(ISNUMBER(J10))),AND(M10&lt;&gt;"",NOT(ISNUMBER(M10))),AND(N10&lt;&gt;"",OR(NOT(ISNUMBER(N10)),N10&gt;TODAY())),AND(S10&lt;&gt;"",NOT(ISNUMBER(S10))),AND(G10="Completed",OR(I10="",P10="",J10="")),AND(G10&lt;&gt;"Completed",OR(I10&lt;&gt;"",H10="")),AND(K10="No",L10&lt;&gt;"Not required"),AND(K10="Yes",OR(L10="Not required",AND(L10&lt;&gt;"Competence confirmed",M10=""))),AND(OR(L10="Competence confirmed",L10="Further support needed"),OR(N10="",O10="",P10="")),AND(L10="Further support needed",T10&lt;&gt;"Open"),X10="Check action details",AND(T10="Closed",OR(Q10="",R10="",P10=""))),"Check required fields/dates","Recorded - verify evidence")))</f>
        <v/>
      </c>
    </row>
    <row r="11" spans="1:25" ht="32" customHeight="1">
      <c r="A11" s="6"/>
      <c r="B11" s="6"/>
      <c r="C11" s="6"/>
      <c r="D11" s="6"/>
      <c r="E11" s="6"/>
      <c r="F11" s="6"/>
      <c r="G11" s="6"/>
      <c r="H11" s="7"/>
      <c r="I11" s="7"/>
      <c r="J11" s="7"/>
      <c r="K11" s="6"/>
      <c r="L11" s="6"/>
      <c r="M11" s="7"/>
      <c r="N11" s="7"/>
      <c r="O11" s="6"/>
      <c r="P11" s="6"/>
      <c r="Q11" s="6"/>
      <c r="R11" s="6"/>
      <c r="S11" s="7"/>
      <c r="T11" s="6"/>
      <c r="U11" s="8">
        <f>IF(OR(A11="",F11&lt;&gt;"Active"),"",IF(G11="Completed","Completed",IF(H11="","Missing deadline",IF(H11&lt;TODAY(),"Overdue learning",IF(H11&lt;=TODAY()+30,"Due within 30 days","Scheduled")))))</f>
        <v/>
      </c>
      <c r="V11" s="8">
        <f>IF(OR(A11="",F11&lt;&gt;"Active"),"",IF(G11&lt;&gt;"Completed","Not yet completed",IF(J11="","Missing review date",IF(J11&lt;TODAY(),"Review overdue",IF(J11&lt;=TODAY()+30,"Review within 30 days","Scheduled")))))</f>
        <v/>
      </c>
      <c r="W11" s="8">
        <f>IF(OR(A11="",F11&lt;&gt;"Active"),"",IF(K11="No","Not required",IF(K11&lt;&gt;"Yes","Check requirement",IF(L11="Further support needed","Competence concern",IF(L11="Competence confirmed","Confirmed",IF(M11="","Missing assessment due",IF(M11&lt;TODAY(),"Assessment overdue","Assessment outstanding")))))))</f>
        <v/>
      </c>
      <c r="X11" s="8">
        <f>IF(OR(A11="",F11&lt;&gt;"Active"),"",IF(T11="Closed","Closed",IF(AND(T11="Not needed",Q11="",R11="",S11=""),"No action",IF(OR(Q11="",R11="",S11="",T11&lt;&gt;"Open"),"Check action details",IF(S11&lt;TODAY(),"Action overdue","Action open")))))</f>
        <v/>
      </c>
      <c r="Y11" s="8">
        <f>IF(COUNTA(A11:T11)=0,"",IF(F11="Archived","Archived",IF(OR(A11="",B11="",C11="",D11="",E11="",F11&lt;&gt;"Active",COUNTIF(Roles,B11)=0,COUNTIF(Branches,C11)=0,COUNTIF(LearningStatuses,G11)=0,COUNTIF(AssessmentRequired,K11)=0,COUNTIF(AssessmentStatuses,L11)=0,COUNTIF(ActionStatuses,T11)=0,AND(H11&lt;&gt;"",NOT(ISNUMBER(H11))),AND(I11&lt;&gt;"",OR(NOT(ISNUMBER(I11)),I11&gt;TODAY())),AND(J11&lt;&gt;"",NOT(ISNUMBER(J11))),AND(M11&lt;&gt;"",NOT(ISNUMBER(M11))),AND(N11&lt;&gt;"",OR(NOT(ISNUMBER(N11)),N11&gt;TODAY())),AND(S11&lt;&gt;"",NOT(ISNUMBER(S11))),AND(G11="Completed",OR(I11="",P11="",J11="")),AND(G11&lt;&gt;"Completed",OR(I11&lt;&gt;"",H11="")),AND(K11="No",L11&lt;&gt;"Not required"),AND(K11="Yes",OR(L11="Not required",AND(L11&lt;&gt;"Competence confirmed",M11=""))),AND(OR(L11="Competence confirmed",L11="Further support needed"),OR(N11="",O11="",P11="")),AND(L11="Further support needed",T11&lt;&gt;"Open"),X11="Check action details",AND(T11="Closed",OR(Q11="",R11="",P11=""))),"Check required fields/dates","Recorded - verify evidence")))</f>
        <v/>
      </c>
    </row>
    <row r="12" spans="1:25" ht="32" customHeight="1">
      <c r="A12" s="6"/>
      <c r="B12" s="6"/>
      <c r="C12" s="6"/>
      <c r="D12" s="6"/>
      <c r="E12" s="6"/>
      <c r="F12" s="6"/>
      <c r="G12" s="6"/>
      <c r="H12" s="7"/>
      <c r="I12" s="7"/>
      <c r="J12" s="7"/>
      <c r="K12" s="6"/>
      <c r="L12" s="6"/>
      <c r="M12" s="7"/>
      <c r="N12" s="7"/>
      <c r="O12" s="6"/>
      <c r="P12" s="6"/>
      <c r="Q12" s="6"/>
      <c r="R12" s="6"/>
      <c r="S12" s="7"/>
      <c r="T12" s="6"/>
      <c r="U12" s="8">
        <f>IF(OR(A12="",F12&lt;&gt;"Active"),"",IF(G12="Completed","Completed",IF(H12="","Missing deadline",IF(H12&lt;TODAY(),"Overdue learning",IF(H12&lt;=TODAY()+30,"Due within 30 days","Scheduled")))))</f>
        <v/>
      </c>
      <c r="V12" s="8">
        <f>IF(OR(A12="",F12&lt;&gt;"Active"),"",IF(G12&lt;&gt;"Completed","Not yet completed",IF(J12="","Missing review date",IF(J12&lt;TODAY(),"Review overdue",IF(J12&lt;=TODAY()+30,"Review within 30 days","Scheduled")))))</f>
        <v/>
      </c>
      <c r="W12" s="8">
        <f>IF(OR(A12="",F12&lt;&gt;"Active"),"",IF(K12="No","Not required",IF(K12&lt;&gt;"Yes","Check requirement",IF(L12="Further support needed","Competence concern",IF(L12="Competence confirmed","Confirmed",IF(M12="","Missing assessment due",IF(M12&lt;TODAY(),"Assessment overdue","Assessment outstanding")))))))</f>
        <v/>
      </c>
      <c r="X12" s="8">
        <f>IF(OR(A12="",F12&lt;&gt;"Active"),"",IF(T12="Closed","Closed",IF(AND(T12="Not needed",Q12="",R12="",S12=""),"No action",IF(OR(Q12="",R12="",S12="",T12&lt;&gt;"Open"),"Check action details",IF(S12&lt;TODAY(),"Action overdue","Action open")))))</f>
        <v/>
      </c>
      <c r="Y12" s="8">
        <f>IF(COUNTA(A12:T12)=0,"",IF(F12="Archived","Archived",IF(OR(A12="",B12="",C12="",D12="",E12="",F12&lt;&gt;"Active",COUNTIF(Roles,B12)=0,COUNTIF(Branches,C12)=0,COUNTIF(LearningStatuses,G12)=0,COUNTIF(AssessmentRequired,K12)=0,COUNTIF(AssessmentStatuses,L12)=0,COUNTIF(ActionStatuses,T12)=0,AND(H12&lt;&gt;"",NOT(ISNUMBER(H12))),AND(I12&lt;&gt;"",OR(NOT(ISNUMBER(I12)),I12&gt;TODAY())),AND(J12&lt;&gt;"",NOT(ISNUMBER(J12))),AND(M12&lt;&gt;"",NOT(ISNUMBER(M12))),AND(N12&lt;&gt;"",OR(NOT(ISNUMBER(N12)),N12&gt;TODAY())),AND(S12&lt;&gt;"",NOT(ISNUMBER(S12))),AND(G12="Completed",OR(I12="",P12="",J12="")),AND(G12&lt;&gt;"Completed",OR(I12&lt;&gt;"",H12="")),AND(K12="No",L12&lt;&gt;"Not required"),AND(K12="Yes",OR(L12="Not required",AND(L12&lt;&gt;"Competence confirmed",M12=""))),AND(OR(L12="Competence confirmed",L12="Further support needed"),OR(N12="",O12="",P12="")),AND(L12="Further support needed",T12&lt;&gt;"Open"),X12="Check action details",AND(T12="Closed",OR(Q12="",R12="",P12=""))),"Check required fields/dates","Recorded - verify evidence")))</f>
        <v/>
      </c>
    </row>
    <row r="13" spans="1:25" ht="32" customHeight="1">
      <c r="A13" s="6"/>
      <c r="B13" s="6"/>
      <c r="C13" s="6"/>
      <c r="D13" s="6"/>
      <c r="E13" s="6"/>
      <c r="F13" s="6"/>
      <c r="G13" s="6"/>
      <c r="H13" s="7"/>
      <c r="I13" s="7"/>
      <c r="J13" s="7"/>
      <c r="K13" s="6"/>
      <c r="L13" s="6"/>
      <c r="M13" s="7"/>
      <c r="N13" s="7"/>
      <c r="O13" s="6"/>
      <c r="P13" s="6"/>
      <c r="Q13" s="6"/>
      <c r="R13" s="6"/>
      <c r="S13" s="7"/>
      <c r="T13" s="6"/>
      <c r="U13" s="8">
        <f>IF(OR(A13="",F13&lt;&gt;"Active"),"",IF(G13="Completed","Completed",IF(H13="","Missing deadline",IF(H13&lt;TODAY(),"Overdue learning",IF(H13&lt;=TODAY()+30,"Due within 30 days","Scheduled")))))</f>
        <v/>
      </c>
      <c r="V13" s="8">
        <f>IF(OR(A13="",F13&lt;&gt;"Active"),"",IF(G13&lt;&gt;"Completed","Not yet completed",IF(J13="","Missing review date",IF(J13&lt;TODAY(),"Review overdue",IF(J13&lt;=TODAY()+30,"Review within 30 days","Scheduled")))))</f>
        <v/>
      </c>
      <c r="W13" s="8">
        <f>IF(OR(A13="",F13&lt;&gt;"Active"),"",IF(K13="No","Not required",IF(K13&lt;&gt;"Yes","Check requirement",IF(L13="Further support needed","Competence concern",IF(L13="Competence confirmed","Confirmed",IF(M13="","Missing assessment due",IF(M13&lt;TODAY(),"Assessment overdue","Assessment outstanding")))))))</f>
        <v/>
      </c>
      <c r="X13" s="8">
        <f>IF(OR(A13="",F13&lt;&gt;"Active"),"",IF(T13="Closed","Closed",IF(AND(T13="Not needed",Q13="",R13="",S13=""),"No action",IF(OR(Q13="",R13="",S13="",T13&lt;&gt;"Open"),"Check action details",IF(S13&lt;TODAY(),"Action overdue","Action open")))))</f>
        <v/>
      </c>
      <c r="Y13" s="8">
        <f>IF(COUNTA(A13:T13)=0,"",IF(F13="Archived","Archived",IF(OR(A13="",B13="",C13="",D13="",E13="",F13&lt;&gt;"Active",COUNTIF(Roles,B13)=0,COUNTIF(Branches,C13)=0,COUNTIF(LearningStatuses,G13)=0,COUNTIF(AssessmentRequired,K13)=0,COUNTIF(AssessmentStatuses,L13)=0,COUNTIF(ActionStatuses,T13)=0,AND(H13&lt;&gt;"",NOT(ISNUMBER(H13))),AND(I13&lt;&gt;"",OR(NOT(ISNUMBER(I13)),I13&gt;TODAY())),AND(J13&lt;&gt;"",NOT(ISNUMBER(J13))),AND(M13&lt;&gt;"",NOT(ISNUMBER(M13))),AND(N13&lt;&gt;"",OR(NOT(ISNUMBER(N13)),N13&gt;TODAY())),AND(S13&lt;&gt;"",NOT(ISNUMBER(S13))),AND(G13="Completed",OR(I13="",P13="",J13="")),AND(G13&lt;&gt;"Completed",OR(I13&lt;&gt;"",H13="")),AND(K13="No",L13&lt;&gt;"Not required"),AND(K13="Yes",OR(L13="Not required",AND(L13&lt;&gt;"Competence confirmed",M13=""))),AND(OR(L13="Competence confirmed",L13="Further support needed"),OR(N13="",O13="",P13="")),AND(L13="Further support needed",T13&lt;&gt;"Open"),X13="Check action details",AND(T13="Closed",OR(Q13="",R13="",P13=""))),"Check required fields/dates","Recorded - verify evidence")))</f>
        <v/>
      </c>
    </row>
    <row r="14" spans="1:25" ht="32" customHeight="1">
      <c r="A14" s="6"/>
      <c r="B14" s="6"/>
      <c r="C14" s="6"/>
      <c r="D14" s="6"/>
      <c r="E14" s="6"/>
      <c r="F14" s="6"/>
      <c r="G14" s="6"/>
      <c r="H14" s="7"/>
      <c r="I14" s="7"/>
      <c r="J14" s="7"/>
      <c r="K14" s="6"/>
      <c r="L14" s="6"/>
      <c r="M14" s="7"/>
      <c r="N14" s="7"/>
      <c r="O14" s="6"/>
      <c r="P14" s="6"/>
      <c r="Q14" s="6"/>
      <c r="R14" s="6"/>
      <c r="S14" s="7"/>
      <c r="T14" s="6"/>
      <c r="U14" s="8">
        <f>IF(OR(A14="",F14&lt;&gt;"Active"),"",IF(G14="Completed","Completed",IF(H14="","Missing deadline",IF(H14&lt;TODAY(),"Overdue learning",IF(H14&lt;=TODAY()+30,"Due within 30 days","Scheduled")))))</f>
        <v/>
      </c>
      <c r="V14" s="8">
        <f>IF(OR(A14="",F14&lt;&gt;"Active"),"",IF(G14&lt;&gt;"Completed","Not yet completed",IF(J14="","Missing review date",IF(J14&lt;TODAY(),"Review overdue",IF(J14&lt;=TODAY()+30,"Review within 30 days","Scheduled")))))</f>
        <v/>
      </c>
      <c r="W14" s="8">
        <f>IF(OR(A14="",F14&lt;&gt;"Active"),"",IF(K14="No","Not required",IF(K14&lt;&gt;"Yes","Check requirement",IF(L14="Further support needed","Competence concern",IF(L14="Competence confirmed","Confirmed",IF(M14="","Missing assessment due",IF(M14&lt;TODAY(),"Assessment overdue","Assessment outstanding")))))))</f>
        <v/>
      </c>
      <c r="X14" s="8">
        <f>IF(OR(A14="",F14&lt;&gt;"Active"),"",IF(T14="Closed","Closed",IF(AND(T14="Not needed",Q14="",R14="",S14=""),"No action",IF(OR(Q14="",R14="",S14="",T14&lt;&gt;"Open"),"Check action details",IF(S14&lt;TODAY(),"Action overdue","Action open")))))</f>
        <v/>
      </c>
      <c r="Y14" s="8">
        <f>IF(COUNTA(A14:T14)=0,"",IF(F14="Archived","Archived",IF(OR(A14="",B14="",C14="",D14="",E14="",F14&lt;&gt;"Active",COUNTIF(Roles,B14)=0,COUNTIF(Branches,C14)=0,COUNTIF(LearningStatuses,G14)=0,COUNTIF(AssessmentRequired,K14)=0,COUNTIF(AssessmentStatuses,L14)=0,COUNTIF(ActionStatuses,T14)=0,AND(H14&lt;&gt;"",NOT(ISNUMBER(H14))),AND(I14&lt;&gt;"",OR(NOT(ISNUMBER(I14)),I14&gt;TODAY())),AND(J14&lt;&gt;"",NOT(ISNUMBER(J14))),AND(M14&lt;&gt;"",NOT(ISNUMBER(M14))),AND(N14&lt;&gt;"",OR(NOT(ISNUMBER(N14)),N14&gt;TODAY())),AND(S14&lt;&gt;"",NOT(ISNUMBER(S14))),AND(G14="Completed",OR(I14="",P14="",J14="")),AND(G14&lt;&gt;"Completed",OR(I14&lt;&gt;"",H14="")),AND(K14="No",L14&lt;&gt;"Not required"),AND(K14="Yes",OR(L14="Not required",AND(L14&lt;&gt;"Competence confirmed",M14=""))),AND(OR(L14="Competence confirmed",L14="Further support needed"),OR(N14="",O14="",P14="")),AND(L14="Further support needed",T14&lt;&gt;"Open"),X14="Check action details",AND(T14="Closed",OR(Q14="",R14="",P14=""))),"Check required fields/dates","Recorded - verify evidence")))</f>
        <v/>
      </c>
    </row>
    <row r="15" spans="1:25" ht="32" customHeight="1">
      <c r="A15" s="6"/>
      <c r="B15" s="6"/>
      <c r="C15" s="6"/>
      <c r="D15" s="6"/>
      <c r="E15" s="6"/>
      <c r="F15" s="6"/>
      <c r="G15" s="6"/>
      <c r="H15" s="7"/>
      <c r="I15" s="7"/>
      <c r="J15" s="7"/>
      <c r="K15" s="6"/>
      <c r="L15" s="6"/>
      <c r="M15" s="7"/>
      <c r="N15" s="7"/>
      <c r="O15" s="6"/>
      <c r="P15" s="6"/>
      <c r="Q15" s="6"/>
      <c r="R15" s="6"/>
      <c r="S15" s="7"/>
      <c r="T15" s="6"/>
      <c r="U15" s="8">
        <f>IF(OR(A15="",F15&lt;&gt;"Active"),"",IF(G15="Completed","Completed",IF(H15="","Missing deadline",IF(H15&lt;TODAY(),"Overdue learning",IF(H15&lt;=TODAY()+30,"Due within 30 days","Scheduled")))))</f>
        <v/>
      </c>
      <c r="V15" s="8">
        <f>IF(OR(A15="",F15&lt;&gt;"Active"),"",IF(G15&lt;&gt;"Completed","Not yet completed",IF(J15="","Missing review date",IF(J15&lt;TODAY(),"Review overdue",IF(J15&lt;=TODAY()+30,"Review within 30 days","Scheduled")))))</f>
        <v/>
      </c>
      <c r="W15" s="8">
        <f>IF(OR(A15="",F15&lt;&gt;"Active"),"",IF(K15="No","Not required",IF(K15&lt;&gt;"Yes","Check requirement",IF(L15="Further support needed","Competence concern",IF(L15="Competence confirmed","Confirmed",IF(M15="","Missing assessment due",IF(M15&lt;TODAY(),"Assessment overdue","Assessment outstanding")))))))</f>
        <v/>
      </c>
      <c r="X15" s="8">
        <f>IF(OR(A15="",F15&lt;&gt;"Active"),"",IF(T15="Closed","Closed",IF(AND(T15="Not needed",Q15="",R15="",S15=""),"No action",IF(OR(Q15="",R15="",S15="",T15&lt;&gt;"Open"),"Check action details",IF(S15&lt;TODAY(),"Action overdue","Action open")))))</f>
        <v/>
      </c>
      <c r="Y15" s="8">
        <f>IF(COUNTA(A15:T15)=0,"",IF(F15="Archived","Archived",IF(OR(A15="",B15="",C15="",D15="",E15="",F15&lt;&gt;"Active",COUNTIF(Roles,B15)=0,COUNTIF(Branches,C15)=0,COUNTIF(LearningStatuses,G15)=0,COUNTIF(AssessmentRequired,K15)=0,COUNTIF(AssessmentStatuses,L15)=0,COUNTIF(ActionStatuses,T15)=0,AND(H15&lt;&gt;"",NOT(ISNUMBER(H15))),AND(I15&lt;&gt;"",OR(NOT(ISNUMBER(I15)),I15&gt;TODAY())),AND(J15&lt;&gt;"",NOT(ISNUMBER(J15))),AND(M15&lt;&gt;"",NOT(ISNUMBER(M15))),AND(N15&lt;&gt;"",OR(NOT(ISNUMBER(N15)),N15&gt;TODAY())),AND(S15&lt;&gt;"",NOT(ISNUMBER(S15))),AND(G15="Completed",OR(I15="",P15="",J15="")),AND(G15&lt;&gt;"Completed",OR(I15&lt;&gt;"",H15="")),AND(K15="No",L15&lt;&gt;"Not required"),AND(K15="Yes",OR(L15="Not required",AND(L15&lt;&gt;"Competence confirmed",M15=""))),AND(OR(L15="Competence confirmed",L15="Further support needed"),OR(N15="",O15="",P15="")),AND(L15="Further support needed",T15&lt;&gt;"Open"),X15="Check action details",AND(T15="Closed",OR(Q15="",R15="",P15=""))),"Check required fields/dates","Recorded - verify evidence")))</f>
        <v/>
      </c>
    </row>
    <row r="16" spans="1:25" ht="32" customHeight="1">
      <c r="A16" s="6"/>
      <c r="B16" s="6"/>
      <c r="C16" s="6"/>
      <c r="D16" s="6"/>
      <c r="E16" s="6"/>
      <c r="F16" s="6"/>
      <c r="G16" s="6"/>
      <c r="H16" s="7"/>
      <c r="I16" s="7"/>
      <c r="J16" s="7"/>
      <c r="K16" s="6"/>
      <c r="L16" s="6"/>
      <c r="M16" s="7"/>
      <c r="N16" s="7"/>
      <c r="O16" s="6"/>
      <c r="P16" s="6"/>
      <c r="Q16" s="6"/>
      <c r="R16" s="6"/>
      <c r="S16" s="7"/>
      <c r="T16" s="6"/>
      <c r="U16" s="8">
        <f>IF(OR(A16="",F16&lt;&gt;"Active"),"",IF(G16="Completed","Completed",IF(H16="","Missing deadline",IF(H16&lt;TODAY(),"Overdue learning",IF(H16&lt;=TODAY()+30,"Due within 30 days","Scheduled")))))</f>
        <v/>
      </c>
      <c r="V16" s="8">
        <f>IF(OR(A16="",F16&lt;&gt;"Active"),"",IF(G16&lt;&gt;"Completed","Not yet completed",IF(J16="","Missing review date",IF(J16&lt;TODAY(),"Review overdue",IF(J16&lt;=TODAY()+30,"Review within 30 days","Scheduled")))))</f>
        <v/>
      </c>
      <c r="W16" s="8">
        <f>IF(OR(A16="",F16&lt;&gt;"Active"),"",IF(K16="No","Not required",IF(K16&lt;&gt;"Yes","Check requirement",IF(L16="Further support needed","Competence concern",IF(L16="Competence confirmed","Confirmed",IF(M16="","Missing assessment due",IF(M16&lt;TODAY(),"Assessment overdue","Assessment outstanding")))))))</f>
        <v/>
      </c>
      <c r="X16" s="8">
        <f>IF(OR(A16="",F16&lt;&gt;"Active"),"",IF(T16="Closed","Closed",IF(AND(T16="Not needed",Q16="",R16="",S16=""),"No action",IF(OR(Q16="",R16="",S16="",T16&lt;&gt;"Open"),"Check action details",IF(S16&lt;TODAY(),"Action overdue","Action open")))))</f>
        <v/>
      </c>
      <c r="Y16" s="8">
        <f>IF(COUNTA(A16:T16)=0,"",IF(F16="Archived","Archived",IF(OR(A16="",B16="",C16="",D16="",E16="",F16&lt;&gt;"Active",COUNTIF(Roles,B16)=0,COUNTIF(Branches,C16)=0,COUNTIF(LearningStatuses,G16)=0,COUNTIF(AssessmentRequired,K16)=0,COUNTIF(AssessmentStatuses,L16)=0,COUNTIF(ActionStatuses,T16)=0,AND(H16&lt;&gt;"",NOT(ISNUMBER(H16))),AND(I16&lt;&gt;"",OR(NOT(ISNUMBER(I16)),I16&gt;TODAY())),AND(J16&lt;&gt;"",NOT(ISNUMBER(J16))),AND(M16&lt;&gt;"",NOT(ISNUMBER(M16))),AND(N16&lt;&gt;"",OR(NOT(ISNUMBER(N16)),N16&gt;TODAY())),AND(S16&lt;&gt;"",NOT(ISNUMBER(S16))),AND(G16="Completed",OR(I16="",P16="",J16="")),AND(G16&lt;&gt;"Completed",OR(I16&lt;&gt;"",H16="")),AND(K16="No",L16&lt;&gt;"Not required"),AND(K16="Yes",OR(L16="Not required",AND(L16&lt;&gt;"Competence confirmed",M16=""))),AND(OR(L16="Competence confirmed",L16="Further support needed"),OR(N16="",O16="",P16="")),AND(L16="Further support needed",T16&lt;&gt;"Open"),X16="Check action details",AND(T16="Closed",OR(Q16="",R16="",P16=""))),"Check required fields/dates","Recorded - verify evidence")))</f>
        <v/>
      </c>
    </row>
    <row r="17" spans="1:25" ht="32" customHeight="1">
      <c r="A17" s="6"/>
      <c r="B17" s="6"/>
      <c r="C17" s="6"/>
      <c r="D17" s="6"/>
      <c r="E17" s="6"/>
      <c r="F17" s="6"/>
      <c r="G17" s="6"/>
      <c r="H17" s="7"/>
      <c r="I17" s="7"/>
      <c r="J17" s="7"/>
      <c r="K17" s="6"/>
      <c r="L17" s="6"/>
      <c r="M17" s="7"/>
      <c r="N17" s="7"/>
      <c r="O17" s="6"/>
      <c r="P17" s="6"/>
      <c r="Q17" s="6"/>
      <c r="R17" s="6"/>
      <c r="S17" s="7"/>
      <c r="T17" s="6"/>
      <c r="U17" s="8">
        <f>IF(OR(A17="",F17&lt;&gt;"Active"),"",IF(G17="Completed","Completed",IF(H17="","Missing deadline",IF(H17&lt;TODAY(),"Overdue learning",IF(H17&lt;=TODAY()+30,"Due within 30 days","Scheduled")))))</f>
        <v/>
      </c>
      <c r="V17" s="8">
        <f>IF(OR(A17="",F17&lt;&gt;"Active"),"",IF(G17&lt;&gt;"Completed","Not yet completed",IF(J17="","Missing review date",IF(J17&lt;TODAY(),"Review overdue",IF(J17&lt;=TODAY()+30,"Review within 30 days","Scheduled")))))</f>
        <v/>
      </c>
      <c r="W17" s="8">
        <f>IF(OR(A17="",F17&lt;&gt;"Active"),"",IF(K17="No","Not required",IF(K17&lt;&gt;"Yes","Check requirement",IF(L17="Further support needed","Competence concern",IF(L17="Competence confirmed","Confirmed",IF(M17="","Missing assessment due",IF(M17&lt;TODAY(),"Assessment overdue","Assessment outstanding")))))))</f>
        <v/>
      </c>
      <c r="X17" s="8">
        <f>IF(OR(A17="",F17&lt;&gt;"Active"),"",IF(T17="Closed","Closed",IF(AND(T17="Not needed",Q17="",R17="",S17=""),"No action",IF(OR(Q17="",R17="",S17="",T17&lt;&gt;"Open"),"Check action details",IF(S17&lt;TODAY(),"Action overdue","Action open")))))</f>
        <v/>
      </c>
      <c r="Y17" s="8">
        <f>IF(COUNTA(A17:T17)=0,"",IF(F17="Archived","Archived",IF(OR(A17="",B17="",C17="",D17="",E17="",F17&lt;&gt;"Active",COUNTIF(Roles,B17)=0,COUNTIF(Branches,C17)=0,COUNTIF(LearningStatuses,G17)=0,COUNTIF(AssessmentRequired,K17)=0,COUNTIF(AssessmentStatuses,L17)=0,COUNTIF(ActionStatuses,T17)=0,AND(H17&lt;&gt;"",NOT(ISNUMBER(H17))),AND(I17&lt;&gt;"",OR(NOT(ISNUMBER(I17)),I17&gt;TODAY())),AND(J17&lt;&gt;"",NOT(ISNUMBER(J17))),AND(M17&lt;&gt;"",NOT(ISNUMBER(M17))),AND(N17&lt;&gt;"",OR(NOT(ISNUMBER(N17)),N17&gt;TODAY())),AND(S17&lt;&gt;"",NOT(ISNUMBER(S17))),AND(G17="Completed",OR(I17="",P17="",J17="")),AND(G17&lt;&gt;"Completed",OR(I17&lt;&gt;"",H17="")),AND(K17="No",L17&lt;&gt;"Not required"),AND(K17="Yes",OR(L17="Not required",AND(L17&lt;&gt;"Competence confirmed",M17=""))),AND(OR(L17="Competence confirmed",L17="Further support needed"),OR(N17="",O17="",P17="")),AND(L17="Further support needed",T17&lt;&gt;"Open"),X17="Check action details",AND(T17="Closed",OR(Q17="",R17="",P17=""))),"Check required fields/dates","Recorded - verify evidence")))</f>
        <v/>
      </c>
    </row>
    <row r="18" spans="1:25" ht="32" customHeight="1">
      <c r="A18" s="6"/>
      <c r="B18" s="6"/>
      <c r="C18" s="6"/>
      <c r="D18" s="6"/>
      <c r="E18" s="6"/>
      <c r="F18" s="6"/>
      <c r="G18" s="6"/>
      <c r="H18" s="7"/>
      <c r="I18" s="7"/>
      <c r="J18" s="7"/>
      <c r="K18" s="6"/>
      <c r="L18" s="6"/>
      <c r="M18" s="7"/>
      <c r="N18" s="7"/>
      <c r="O18" s="6"/>
      <c r="P18" s="6"/>
      <c r="Q18" s="6"/>
      <c r="R18" s="6"/>
      <c r="S18" s="7"/>
      <c r="T18" s="6"/>
      <c r="U18" s="8">
        <f>IF(OR(A18="",F18&lt;&gt;"Active"),"",IF(G18="Completed","Completed",IF(H18="","Missing deadline",IF(H18&lt;TODAY(),"Overdue learning",IF(H18&lt;=TODAY()+30,"Due within 30 days","Scheduled")))))</f>
        <v/>
      </c>
      <c r="V18" s="8">
        <f>IF(OR(A18="",F18&lt;&gt;"Active"),"",IF(G18&lt;&gt;"Completed","Not yet completed",IF(J18="","Missing review date",IF(J18&lt;TODAY(),"Review overdue",IF(J18&lt;=TODAY()+30,"Review within 30 days","Scheduled")))))</f>
        <v/>
      </c>
      <c r="W18" s="8">
        <f>IF(OR(A18="",F18&lt;&gt;"Active"),"",IF(K18="No","Not required",IF(K18&lt;&gt;"Yes","Check requirement",IF(L18="Further support needed","Competence concern",IF(L18="Competence confirmed","Confirmed",IF(M18="","Missing assessment due",IF(M18&lt;TODAY(),"Assessment overdue","Assessment outstanding")))))))</f>
        <v/>
      </c>
      <c r="X18" s="8">
        <f>IF(OR(A18="",F18&lt;&gt;"Active"),"",IF(T18="Closed","Closed",IF(AND(T18="Not needed",Q18="",R18="",S18=""),"No action",IF(OR(Q18="",R18="",S18="",T18&lt;&gt;"Open"),"Check action details",IF(S18&lt;TODAY(),"Action overdue","Action open")))))</f>
        <v/>
      </c>
      <c r="Y18" s="8">
        <f>IF(COUNTA(A18:T18)=0,"",IF(F18="Archived","Archived",IF(OR(A18="",B18="",C18="",D18="",E18="",F18&lt;&gt;"Active",COUNTIF(Roles,B18)=0,COUNTIF(Branches,C18)=0,COUNTIF(LearningStatuses,G18)=0,COUNTIF(AssessmentRequired,K18)=0,COUNTIF(AssessmentStatuses,L18)=0,COUNTIF(ActionStatuses,T18)=0,AND(H18&lt;&gt;"",NOT(ISNUMBER(H18))),AND(I18&lt;&gt;"",OR(NOT(ISNUMBER(I18)),I18&gt;TODAY())),AND(J18&lt;&gt;"",NOT(ISNUMBER(J18))),AND(M18&lt;&gt;"",NOT(ISNUMBER(M18))),AND(N18&lt;&gt;"",OR(NOT(ISNUMBER(N18)),N18&gt;TODAY())),AND(S18&lt;&gt;"",NOT(ISNUMBER(S18))),AND(G18="Completed",OR(I18="",P18="",J18="")),AND(G18&lt;&gt;"Completed",OR(I18&lt;&gt;"",H18="")),AND(K18="No",L18&lt;&gt;"Not required"),AND(K18="Yes",OR(L18="Not required",AND(L18&lt;&gt;"Competence confirmed",M18=""))),AND(OR(L18="Competence confirmed",L18="Further support needed"),OR(N18="",O18="",P18="")),AND(L18="Further support needed",T18&lt;&gt;"Open"),X18="Check action details",AND(T18="Closed",OR(Q18="",R18="",P18=""))),"Check required fields/dates","Recorded - verify evidence")))</f>
        <v/>
      </c>
    </row>
    <row r="19" spans="1:25" ht="32" customHeight="1">
      <c r="A19" s="6"/>
      <c r="B19" s="6"/>
      <c r="C19" s="6"/>
      <c r="D19" s="6"/>
      <c r="E19" s="6"/>
      <c r="F19" s="6"/>
      <c r="G19" s="6"/>
      <c r="H19" s="7"/>
      <c r="I19" s="7"/>
      <c r="J19" s="7"/>
      <c r="K19" s="6"/>
      <c r="L19" s="6"/>
      <c r="M19" s="7"/>
      <c r="N19" s="7"/>
      <c r="O19" s="6"/>
      <c r="P19" s="6"/>
      <c r="Q19" s="6"/>
      <c r="R19" s="6"/>
      <c r="S19" s="7"/>
      <c r="T19" s="6"/>
      <c r="U19" s="8">
        <f>IF(OR(A19="",F19&lt;&gt;"Active"),"",IF(G19="Completed","Completed",IF(H19="","Missing deadline",IF(H19&lt;TODAY(),"Overdue learning",IF(H19&lt;=TODAY()+30,"Due within 30 days","Scheduled")))))</f>
        <v/>
      </c>
      <c r="V19" s="8">
        <f>IF(OR(A19="",F19&lt;&gt;"Active"),"",IF(G19&lt;&gt;"Completed","Not yet completed",IF(J19="","Missing review date",IF(J19&lt;TODAY(),"Review overdue",IF(J19&lt;=TODAY()+30,"Review within 30 days","Scheduled")))))</f>
        <v/>
      </c>
      <c r="W19" s="8">
        <f>IF(OR(A19="",F19&lt;&gt;"Active"),"",IF(K19="No","Not required",IF(K19&lt;&gt;"Yes","Check requirement",IF(L19="Further support needed","Competence concern",IF(L19="Competence confirmed","Confirmed",IF(M19="","Missing assessment due",IF(M19&lt;TODAY(),"Assessment overdue","Assessment outstanding")))))))</f>
        <v/>
      </c>
      <c r="X19" s="8">
        <f>IF(OR(A19="",F19&lt;&gt;"Active"),"",IF(T19="Closed","Closed",IF(AND(T19="Not needed",Q19="",R19="",S19=""),"No action",IF(OR(Q19="",R19="",S19="",T19&lt;&gt;"Open"),"Check action details",IF(S19&lt;TODAY(),"Action overdue","Action open")))))</f>
        <v/>
      </c>
      <c r="Y19" s="8">
        <f>IF(COUNTA(A19:T19)=0,"",IF(F19="Archived","Archived",IF(OR(A19="",B19="",C19="",D19="",E19="",F19&lt;&gt;"Active",COUNTIF(Roles,B19)=0,COUNTIF(Branches,C19)=0,COUNTIF(LearningStatuses,G19)=0,COUNTIF(AssessmentRequired,K19)=0,COUNTIF(AssessmentStatuses,L19)=0,COUNTIF(ActionStatuses,T19)=0,AND(H19&lt;&gt;"",NOT(ISNUMBER(H19))),AND(I19&lt;&gt;"",OR(NOT(ISNUMBER(I19)),I19&gt;TODAY())),AND(J19&lt;&gt;"",NOT(ISNUMBER(J19))),AND(M19&lt;&gt;"",NOT(ISNUMBER(M19))),AND(N19&lt;&gt;"",OR(NOT(ISNUMBER(N19)),N19&gt;TODAY())),AND(S19&lt;&gt;"",NOT(ISNUMBER(S19))),AND(G19="Completed",OR(I19="",P19="",J19="")),AND(G19&lt;&gt;"Completed",OR(I19&lt;&gt;"",H19="")),AND(K19="No",L19&lt;&gt;"Not required"),AND(K19="Yes",OR(L19="Not required",AND(L19&lt;&gt;"Competence confirmed",M19=""))),AND(OR(L19="Competence confirmed",L19="Further support needed"),OR(N19="",O19="",P19="")),AND(L19="Further support needed",T19&lt;&gt;"Open"),X19="Check action details",AND(T19="Closed",OR(Q19="",R19="",P19=""))),"Check required fields/dates","Recorded - verify evidence")))</f>
        <v/>
      </c>
    </row>
    <row r="20" spans="1:25" ht="32" customHeight="1">
      <c r="A20" s="6"/>
      <c r="B20" s="6"/>
      <c r="C20" s="6"/>
      <c r="D20" s="6"/>
      <c r="E20" s="6"/>
      <c r="F20" s="6"/>
      <c r="G20" s="6"/>
      <c r="H20" s="7"/>
      <c r="I20" s="7"/>
      <c r="J20" s="7"/>
      <c r="K20" s="6"/>
      <c r="L20" s="6"/>
      <c r="M20" s="7"/>
      <c r="N20" s="7"/>
      <c r="O20" s="6"/>
      <c r="P20" s="6"/>
      <c r="Q20" s="6"/>
      <c r="R20" s="6"/>
      <c r="S20" s="7"/>
      <c r="T20" s="6"/>
      <c r="U20" s="8">
        <f>IF(OR(A20="",F20&lt;&gt;"Active"),"",IF(G20="Completed","Completed",IF(H20="","Missing deadline",IF(H20&lt;TODAY(),"Overdue learning",IF(H20&lt;=TODAY()+30,"Due within 30 days","Scheduled")))))</f>
        <v/>
      </c>
      <c r="V20" s="8">
        <f>IF(OR(A20="",F20&lt;&gt;"Active"),"",IF(G20&lt;&gt;"Completed","Not yet completed",IF(J20="","Missing review date",IF(J20&lt;TODAY(),"Review overdue",IF(J20&lt;=TODAY()+30,"Review within 30 days","Scheduled")))))</f>
        <v/>
      </c>
      <c r="W20" s="8">
        <f>IF(OR(A20="",F20&lt;&gt;"Active"),"",IF(K20="No","Not required",IF(K20&lt;&gt;"Yes","Check requirement",IF(L20="Further support needed","Competence concern",IF(L20="Competence confirmed","Confirmed",IF(M20="","Missing assessment due",IF(M20&lt;TODAY(),"Assessment overdue","Assessment outstanding")))))))</f>
        <v/>
      </c>
      <c r="X20" s="8">
        <f>IF(OR(A20="",F20&lt;&gt;"Active"),"",IF(T20="Closed","Closed",IF(AND(T20="Not needed",Q20="",R20="",S20=""),"No action",IF(OR(Q20="",R20="",S20="",T20&lt;&gt;"Open"),"Check action details",IF(S20&lt;TODAY(),"Action overdue","Action open")))))</f>
        <v/>
      </c>
      <c r="Y20" s="8">
        <f>IF(COUNTA(A20:T20)=0,"",IF(F20="Archived","Archived",IF(OR(A20="",B20="",C20="",D20="",E20="",F20&lt;&gt;"Active",COUNTIF(Roles,B20)=0,COUNTIF(Branches,C20)=0,COUNTIF(LearningStatuses,G20)=0,COUNTIF(AssessmentRequired,K20)=0,COUNTIF(AssessmentStatuses,L20)=0,COUNTIF(ActionStatuses,T20)=0,AND(H20&lt;&gt;"",NOT(ISNUMBER(H20))),AND(I20&lt;&gt;"",OR(NOT(ISNUMBER(I20)),I20&gt;TODAY())),AND(J20&lt;&gt;"",NOT(ISNUMBER(J20))),AND(M20&lt;&gt;"",NOT(ISNUMBER(M20))),AND(N20&lt;&gt;"",OR(NOT(ISNUMBER(N20)),N20&gt;TODAY())),AND(S20&lt;&gt;"",NOT(ISNUMBER(S20))),AND(G20="Completed",OR(I20="",P20="",J20="")),AND(G20&lt;&gt;"Completed",OR(I20&lt;&gt;"",H20="")),AND(K20="No",L20&lt;&gt;"Not required"),AND(K20="Yes",OR(L20="Not required",AND(L20&lt;&gt;"Competence confirmed",M20=""))),AND(OR(L20="Competence confirmed",L20="Further support needed"),OR(N20="",O20="",P20="")),AND(L20="Further support needed",T20&lt;&gt;"Open"),X20="Check action details",AND(T20="Closed",OR(Q20="",R20="",P20=""))),"Check required fields/dates","Recorded - verify evidence")))</f>
        <v/>
      </c>
    </row>
    <row r="21" spans="1:25" ht="32" customHeight="1">
      <c r="A21" s="6"/>
      <c r="B21" s="6"/>
      <c r="C21" s="6"/>
      <c r="D21" s="6"/>
      <c r="E21" s="6"/>
      <c r="F21" s="6"/>
      <c r="G21" s="6"/>
      <c r="H21" s="7"/>
      <c r="I21" s="7"/>
      <c r="J21" s="7"/>
      <c r="K21" s="6"/>
      <c r="L21" s="6"/>
      <c r="M21" s="7"/>
      <c r="N21" s="7"/>
      <c r="O21" s="6"/>
      <c r="P21" s="6"/>
      <c r="Q21" s="6"/>
      <c r="R21" s="6"/>
      <c r="S21" s="7"/>
      <c r="T21" s="6"/>
      <c r="U21" s="8">
        <f>IF(OR(A21="",F21&lt;&gt;"Active"),"",IF(G21="Completed","Completed",IF(H21="","Missing deadline",IF(H21&lt;TODAY(),"Overdue learning",IF(H21&lt;=TODAY()+30,"Due within 30 days","Scheduled")))))</f>
        <v/>
      </c>
      <c r="V21" s="8">
        <f>IF(OR(A21="",F21&lt;&gt;"Active"),"",IF(G21&lt;&gt;"Completed","Not yet completed",IF(J21="","Missing review date",IF(J21&lt;TODAY(),"Review overdue",IF(J21&lt;=TODAY()+30,"Review within 30 days","Scheduled")))))</f>
        <v/>
      </c>
      <c r="W21" s="8">
        <f>IF(OR(A21="",F21&lt;&gt;"Active"),"",IF(K21="No","Not required",IF(K21&lt;&gt;"Yes","Check requirement",IF(L21="Further support needed","Competence concern",IF(L21="Competence confirmed","Confirmed",IF(M21="","Missing assessment due",IF(M21&lt;TODAY(),"Assessment overdue","Assessment outstanding")))))))</f>
        <v/>
      </c>
      <c r="X21" s="8">
        <f>IF(OR(A21="",F21&lt;&gt;"Active"),"",IF(T21="Closed","Closed",IF(AND(T21="Not needed",Q21="",R21="",S21=""),"No action",IF(OR(Q21="",R21="",S21="",T21&lt;&gt;"Open"),"Check action details",IF(S21&lt;TODAY(),"Action overdue","Action open")))))</f>
        <v/>
      </c>
      <c r="Y21" s="8">
        <f>IF(COUNTA(A21:T21)=0,"",IF(F21="Archived","Archived",IF(OR(A21="",B21="",C21="",D21="",E21="",F21&lt;&gt;"Active",COUNTIF(Roles,B21)=0,COUNTIF(Branches,C21)=0,COUNTIF(LearningStatuses,G21)=0,COUNTIF(AssessmentRequired,K21)=0,COUNTIF(AssessmentStatuses,L21)=0,COUNTIF(ActionStatuses,T21)=0,AND(H21&lt;&gt;"",NOT(ISNUMBER(H21))),AND(I21&lt;&gt;"",OR(NOT(ISNUMBER(I21)),I21&gt;TODAY())),AND(J21&lt;&gt;"",NOT(ISNUMBER(J21))),AND(M21&lt;&gt;"",NOT(ISNUMBER(M21))),AND(N21&lt;&gt;"",OR(NOT(ISNUMBER(N21)),N21&gt;TODAY())),AND(S21&lt;&gt;"",NOT(ISNUMBER(S21))),AND(G21="Completed",OR(I21="",P21="",J21="")),AND(G21&lt;&gt;"Completed",OR(I21&lt;&gt;"",H21="")),AND(K21="No",L21&lt;&gt;"Not required"),AND(K21="Yes",OR(L21="Not required",AND(L21&lt;&gt;"Competence confirmed",M21=""))),AND(OR(L21="Competence confirmed",L21="Further support needed"),OR(N21="",O21="",P21="")),AND(L21="Further support needed",T21&lt;&gt;"Open"),X21="Check action details",AND(T21="Closed",OR(Q21="",R21="",P21=""))),"Check required fields/dates","Recorded - verify evidence")))</f>
        <v/>
      </c>
    </row>
    <row r="22" spans="1:25" ht="32" customHeight="1">
      <c r="A22" s="6"/>
      <c r="B22" s="6"/>
      <c r="C22" s="6"/>
      <c r="D22" s="6"/>
      <c r="E22" s="6"/>
      <c r="F22" s="6"/>
      <c r="G22" s="6"/>
      <c r="H22" s="7"/>
      <c r="I22" s="7"/>
      <c r="J22" s="7"/>
      <c r="K22" s="6"/>
      <c r="L22" s="6"/>
      <c r="M22" s="7"/>
      <c r="N22" s="7"/>
      <c r="O22" s="6"/>
      <c r="P22" s="6"/>
      <c r="Q22" s="6"/>
      <c r="R22" s="6"/>
      <c r="S22" s="7"/>
      <c r="T22" s="6"/>
      <c r="U22" s="8">
        <f>IF(OR(A22="",F22&lt;&gt;"Active"),"",IF(G22="Completed","Completed",IF(H22="","Missing deadline",IF(H22&lt;TODAY(),"Overdue learning",IF(H22&lt;=TODAY()+30,"Due within 30 days","Scheduled")))))</f>
        <v/>
      </c>
      <c r="V22" s="8">
        <f>IF(OR(A22="",F22&lt;&gt;"Active"),"",IF(G22&lt;&gt;"Completed","Not yet completed",IF(J22="","Missing review date",IF(J22&lt;TODAY(),"Review overdue",IF(J22&lt;=TODAY()+30,"Review within 30 days","Scheduled")))))</f>
        <v/>
      </c>
      <c r="W22" s="8">
        <f>IF(OR(A22="",F22&lt;&gt;"Active"),"",IF(K22="No","Not required",IF(K22&lt;&gt;"Yes","Check requirement",IF(L22="Further support needed","Competence concern",IF(L22="Competence confirmed","Confirmed",IF(M22="","Missing assessment due",IF(M22&lt;TODAY(),"Assessment overdue","Assessment outstanding")))))))</f>
        <v/>
      </c>
      <c r="X22" s="8">
        <f>IF(OR(A22="",F22&lt;&gt;"Active"),"",IF(T22="Closed","Closed",IF(AND(T22="Not needed",Q22="",R22="",S22=""),"No action",IF(OR(Q22="",R22="",S22="",T22&lt;&gt;"Open"),"Check action details",IF(S22&lt;TODAY(),"Action overdue","Action open")))))</f>
        <v/>
      </c>
      <c r="Y22" s="8">
        <f>IF(COUNTA(A22:T22)=0,"",IF(F22="Archived","Archived",IF(OR(A22="",B22="",C22="",D22="",E22="",F22&lt;&gt;"Active",COUNTIF(Roles,B22)=0,COUNTIF(Branches,C22)=0,COUNTIF(LearningStatuses,G22)=0,COUNTIF(AssessmentRequired,K22)=0,COUNTIF(AssessmentStatuses,L22)=0,COUNTIF(ActionStatuses,T22)=0,AND(H22&lt;&gt;"",NOT(ISNUMBER(H22))),AND(I22&lt;&gt;"",OR(NOT(ISNUMBER(I22)),I22&gt;TODAY())),AND(J22&lt;&gt;"",NOT(ISNUMBER(J22))),AND(M22&lt;&gt;"",NOT(ISNUMBER(M22))),AND(N22&lt;&gt;"",OR(NOT(ISNUMBER(N22)),N22&gt;TODAY())),AND(S22&lt;&gt;"",NOT(ISNUMBER(S22))),AND(G22="Completed",OR(I22="",P22="",J22="")),AND(G22&lt;&gt;"Completed",OR(I22&lt;&gt;"",H22="")),AND(K22="No",L22&lt;&gt;"Not required"),AND(K22="Yes",OR(L22="Not required",AND(L22&lt;&gt;"Competence confirmed",M22=""))),AND(OR(L22="Competence confirmed",L22="Further support needed"),OR(N22="",O22="",P22="")),AND(L22="Further support needed",T22&lt;&gt;"Open"),X22="Check action details",AND(T22="Closed",OR(Q22="",R22="",P22=""))),"Check required fields/dates","Recorded - verify evidence")))</f>
        <v/>
      </c>
    </row>
    <row r="23" spans="1:25" ht="32" customHeight="1">
      <c r="A23" s="6"/>
      <c r="B23" s="6"/>
      <c r="C23" s="6"/>
      <c r="D23" s="6"/>
      <c r="E23" s="6"/>
      <c r="F23" s="6"/>
      <c r="G23" s="6"/>
      <c r="H23" s="7"/>
      <c r="I23" s="7"/>
      <c r="J23" s="7"/>
      <c r="K23" s="6"/>
      <c r="L23" s="6"/>
      <c r="M23" s="7"/>
      <c r="N23" s="7"/>
      <c r="O23" s="6"/>
      <c r="P23" s="6"/>
      <c r="Q23" s="6"/>
      <c r="R23" s="6"/>
      <c r="S23" s="7"/>
      <c r="T23" s="6"/>
      <c r="U23" s="8">
        <f>IF(OR(A23="",F23&lt;&gt;"Active"),"",IF(G23="Completed","Completed",IF(H23="","Missing deadline",IF(H23&lt;TODAY(),"Overdue learning",IF(H23&lt;=TODAY()+30,"Due within 30 days","Scheduled")))))</f>
        <v/>
      </c>
      <c r="V23" s="8">
        <f>IF(OR(A23="",F23&lt;&gt;"Active"),"",IF(G23&lt;&gt;"Completed","Not yet completed",IF(J23="","Missing review date",IF(J23&lt;TODAY(),"Review overdue",IF(J23&lt;=TODAY()+30,"Review within 30 days","Scheduled")))))</f>
        <v/>
      </c>
      <c r="W23" s="8">
        <f>IF(OR(A23="",F23&lt;&gt;"Active"),"",IF(K23="No","Not required",IF(K23&lt;&gt;"Yes","Check requirement",IF(L23="Further support needed","Competence concern",IF(L23="Competence confirmed","Confirmed",IF(M23="","Missing assessment due",IF(M23&lt;TODAY(),"Assessment overdue","Assessment outstanding")))))))</f>
        <v/>
      </c>
      <c r="X23" s="8">
        <f>IF(OR(A23="",F23&lt;&gt;"Active"),"",IF(T23="Closed","Closed",IF(AND(T23="Not needed",Q23="",R23="",S23=""),"No action",IF(OR(Q23="",R23="",S23="",T23&lt;&gt;"Open"),"Check action details",IF(S23&lt;TODAY(),"Action overdue","Action open")))))</f>
        <v/>
      </c>
      <c r="Y23" s="8">
        <f>IF(COUNTA(A23:T23)=0,"",IF(F23="Archived","Archived",IF(OR(A23="",B23="",C23="",D23="",E23="",F23&lt;&gt;"Active",COUNTIF(Roles,B23)=0,COUNTIF(Branches,C23)=0,COUNTIF(LearningStatuses,G23)=0,COUNTIF(AssessmentRequired,K23)=0,COUNTIF(AssessmentStatuses,L23)=0,COUNTIF(ActionStatuses,T23)=0,AND(H23&lt;&gt;"",NOT(ISNUMBER(H23))),AND(I23&lt;&gt;"",OR(NOT(ISNUMBER(I23)),I23&gt;TODAY())),AND(J23&lt;&gt;"",NOT(ISNUMBER(J23))),AND(M23&lt;&gt;"",NOT(ISNUMBER(M23))),AND(N23&lt;&gt;"",OR(NOT(ISNUMBER(N23)),N23&gt;TODAY())),AND(S23&lt;&gt;"",NOT(ISNUMBER(S23))),AND(G23="Completed",OR(I23="",P23="",J23="")),AND(G23&lt;&gt;"Completed",OR(I23&lt;&gt;"",H23="")),AND(K23="No",L23&lt;&gt;"Not required"),AND(K23="Yes",OR(L23="Not required",AND(L23&lt;&gt;"Competence confirmed",M23=""))),AND(OR(L23="Competence confirmed",L23="Further support needed"),OR(N23="",O23="",P23="")),AND(L23="Further support needed",T23&lt;&gt;"Open"),X23="Check action details",AND(T23="Closed",OR(Q23="",R23="",P23=""))),"Check required fields/dates","Recorded - verify evidence")))</f>
        <v/>
      </c>
    </row>
    <row r="24" spans="1:25" ht="32" customHeight="1">
      <c r="A24" s="6"/>
      <c r="B24" s="6"/>
      <c r="C24" s="6"/>
      <c r="D24" s="6"/>
      <c r="E24" s="6"/>
      <c r="F24" s="6"/>
      <c r="G24" s="6"/>
      <c r="H24" s="7"/>
      <c r="I24" s="7"/>
      <c r="J24" s="7"/>
      <c r="K24" s="6"/>
      <c r="L24" s="6"/>
      <c r="M24" s="7"/>
      <c r="N24" s="7"/>
      <c r="O24" s="6"/>
      <c r="P24" s="6"/>
      <c r="Q24" s="6"/>
      <c r="R24" s="6"/>
      <c r="S24" s="7"/>
      <c r="T24" s="6"/>
      <c r="U24" s="8">
        <f>IF(OR(A24="",F24&lt;&gt;"Active"),"",IF(G24="Completed","Completed",IF(H24="","Missing deadline",IF(H24&lt;TODAY(),"Overdue learning",IF(H24&lt;=TODAY()+30,"Due within 30 days","Scheduled")))))</f>
        <v/>
      </c>
      <c r="V24" s="8">
        <f>IF(OR(A24="",F24&lt;&gt;"Active"),"",IF(G24&lt;&gt;"Completed","Not yet completed",IF(J24="","Missing review date",IF(J24&lt;TODAY(),"Review overdue",IF(J24&lt;=TODAY()+30,"Review within 30 days","Scheduled")))))</f>
        <v/>
      </c>
      <c r="W24" s="8">
        <f>IF(OR(A24="",F24&lt;&gt;"Active"),"",IF(K24="No","Not required",IF(K24&lt;&gt;"Yes","Check requirement",IF(L24="Further support needed","Competence concern",IF(L24="Competence confirmed","Confirmed",IF(M24="","Missing assessment due",IF(M24&lt;TODAY(),"Assessment overdue","Assessment outstanding")))))))</f>
        <v/>
      </c>
      <c r="X24" s="8">
        <f>IF(OR(A24="",F24&lt;&gt;"Active"),"",IF(T24="Closed","Closed",IF(AND(T24="Not needed",Q24="",R24="",S24=""),"No action",IF(OR(Q24="",R24="",S24="",T24&lt;&gt;"Open"),"Check action details",IF(S24&lt;TODAY(),"Action overdue","Action open")))))</f>
        <v/>
      </c>
      <c r="Y24" s="8">
        <f>IF(COUNTA(A24:T24)=0,"",IF(F24="Archived","Archived",IF(OR(A24="",B24="",C24="",D24="",E24="",F24&lt;&gt;"Active",COUNTIF(Roles,B24)=0,COUNTIF(Branches,C24)=0,COUNTIF(LearningStatuses,G24)=0,COUNTIF(AssessmentRequired,K24)=0,COUNTIF(AssessmentStatuses,L24)=0,COUNTIF(ActionStatuses,T24)=0,AND(H24&lt;&gt;"",NOT(ISNUMBER(H24))),AND(I24&lt;&gt;"",OR(NOT(ISNUMBER(I24)),I24&gt;TODAY())),AND(J24&lt;&gt;"",NOT(ISNUMBER(J24))),AND(M24&lt;&gt;"",NOT(ISNUMBER(M24))),AND(N24&lt;&gt;"",OR(NOT(ISNUMBER(N24)),N24&gt;TODAY())),AND(S24&lt;&gt;"",NOT(ISNUMBER(S24))),AND(G24="Completed",OR(I24="",P24="",J24="")),AND(G24&lt;&gt;"Completed",OR(I24&lt;&gt;"",H24="")),AND(K24="No",L24&lt;&gt;"Not required"),AND(K24="Yes",OR(L24="Not required",AND(L24&lt;&gt;"Competence confirmed",M24=""))),AND(OR(L24="Competence confirmed",L24="Further support needed"),OR(N24="",O24="",P24="")),AND(L24="Further support needed",T24&lt;&gt;"Open"),X24="Check action details",AND(T24="Closed",OR(Q24="",R24="",P24=""))),"Check required fields/dates","Recorded - verify evidence")))</f>
        <v/>
      </c>
    </row>
    <row r="25" spans="1:25" ht="32" customHeight="1">
      <c r="A25" s="6"/>
      <c r="B25" s="6"/>
      <c r="C25" s="6"/>
      <c r="D25" s="6"/>
      <c r="E25" s="6"/>
      <c r="F25" s="6"/>
      <c r="G25" s="6"/>
      <c r="H25" s="7"/>
      <c r="I25" s="7"/>
      <c r="J25" s="7"/>
      <c r="K25" s="6"/>
      <c r="L25" s="6"/>
      <c r="M25" s="7"/>
      <c r="N25" s="7"/>
      <c r="O25" s="6"/>
      <c r="P25" s="6"/>
      <c r="Q25" s="6"/>
      <c r="R25" s="6"/>
      <c r="S25" s="7"/>
      <c r="T25" s="6"/>
      <c r="U25" s="8">
        <f>IF(OR(A25="",F25&lt;&gt;"Active"),"",IF(G25="Completed","Completed",IF(H25="","Missing deadline",IF(H25&lt;TODAY(),"Overdue learning",IF(H25&lt;=TODAY()+30,"Due within 30 days","Scheduled")))))</f>
        <v/>
      </c>
      <c r="V25" s="8">
        <f>IF(OR(A25="",F25&lt;&gt;"Active"),"",IF(G25&lt;&gt;"Completed","Not yet completed",IF(J25="","Missing review date",IF(J25&lt;TODAY(),"Review overdue",IF(J25&lt;=TODAY()+30,"Review within 30 days","Scheduled")))))</f>
        <v/>
      </c>
      <c r="W25" s="8">
        <f>IF(OR(A25="",F25&lt;&gt;"Active"),"",IF(K25="No","Not required",IF(K25&lt;&gt;"Yes","Check requirement",IF(L25="Further support needed","Competence concern",IF(L25="Competence confirmed","Confirmed",IF(M25="","Missing assessment due",IF(M25&lt;TODAY(),"Assessment overdue","Assessment outstanding")))))))</f>
        <v/>
      </c>
      <c r="X25" s="8">
        <f>IF(OR(A25="",F25&lt;&gt;"Active"),"",IF(T25="Closed","Closed",IF(AND(T25="Not needed",Q25="",R25="",S25=""),"No action",IF(OR(Q25="",R25="",S25="",T25&lt;&gt;"Open"),"Check action details",IF(S25&lt;TODAY(),"Action overdue","Action open")))))</f>
        <v/>
      </c>
      <c r="Y25" s="8">
        <f>IF(COUNTA(A25:T25)=0,"",IF(F25="Archived","Archived",IF(OR(A25="",B25="",C25="",D25="",E25="",F25&lt;&gt;"Active",COUNTIF(Roles,B25)=0,COUNTIF(Branches,C25)=0,COUNTIF(LearningStatuses,G25)=0,COUNTIF(AssessmentRequired,K25)=0,COUNTIF(AssessmentStatuses,L25)=0,COUNTIF(ActionStatuses,T25)=0,AND(H25&lt;&gt;"",NOT(ISNUMBER(H25))),AND(I25&lt;&gt;"",OR(NOT(ISNUMBER(I25)),I25&gt;TODAY())),AND(J25&lt;&gt;"",NOT(ISNUMBER(J25))),AND(M25&lt;&gt;"",NOT(ISNUMBER(M25))),AND(N25&lt;&gt;"",OR(NOT(ISNUMBER(N25)),N25&gt;TODAY())),AND(S25&lt;&gt;"",NOT(ISNUMBER(S25))),AND(G25="Completed",OR(I25="",P25="",J25="")),AND(G25&lt;&gt;"Completed",OR(I25&lt;&gt;"",H25="")),AND(K25="No",L25&lt;&gt;"Not required"),AND(K25="Yes",OR(L25="Not required",AND(L25&lt;&gt;"Competence confirmed",M25=""))),AND(OR(L25="Competence confirmed",L25="Further support needed"),OR(N25="",O25="",P25="")),AND(L25="Further support needed",T25&lt;&gt;"Open"),X25="Check action details",AND(T25="Closed",OR(Q25="",R25="",P25=""))),"Check required fields/dates","Recorded - verify evidence")))</f>
        <v/>
      </c>
    </row>
    <row r="26" spans="1:25" ht="32" customHeight="1">
      <c r="A26" s="6"/>
      <c r="B26" s="6"/>
      <c r="C26" s="6"/>
      <c r="D26" s="6"/>
      <c r="E26" s="6"/>
      <c r="F26" s="6"/>
      <c r="G26" s="6"/>
      <c r="H26" s="7"/>
      <c r="I26" s="7"/>
      <c r="J26" s="7"/>
      <c r="K26" s="6"/>
      <c r="L26" s="6"/>
      <c r="M26" s="7"/>
      <c r="N26" s="7"/>
      <c r="O26" s="6"/>
      <c r="P26" s="6"/>
      <c r="Q26" s="6"/>
      <c r="R26" s="6"/>
      <c r="S26" s="7"/>
      <c r="T26" s="6"/>
      <c r="U26" s="8">
        <f>IF(OR(A26="",F26&lt;&gt;"Active"),"",IF(G26="Completed","Completed",IF(H26="","Missing deadline",IF(H26&lt;TODAY(),"Overdue learning",IF(H26&lt;=TODAY()+30,"Due within 30 days","Scheduled")))))</f>
        <v/>
      </c>
      <c r="V26" s="8">
        <f>IF(OR(A26="",F26&lt;&gt;"Active"),"",IF(G26&lt;&gt;"Completed","Not yet completed",IF(J26="","Missing review date",IF(J26&lt;TODAY(),"Review overdue",IF(J26&lt;=TODAY()+30,"Review within 30 days","Scheduled")))))</f>
        <v/>
      </c>
      <c r="W26" s="8">
        <f>IF(OR(A26="",F26&lt;&gt;"Active"),"",IF(K26="No","Not required",IF(K26&lt;&gt;"Yes","Check requirement",IF(L26="Further support needed","Competence concern",IF(L26="Competence confirmed","Confirmed",IF(M26="","Missing assessment due",IF(M26&lt;TODAY(),"Assessment overdue","Assessment outstanding")))))))</f>
        <v/>
      </c>
      <c r="X26" s="8">
        <f>IF(OR(A26="",F26&lt;&gt;"Active"),"",IF(T26="Closed","Closed",IF(AND(T26="Not needed",Q26="",R26="",S26=""),"No action",IF(OR(Q26="",R26="",S26="",T26&lt;&gt;"Open"),"Check action details",IF(S26&lt;TODAY(),"Action overdue","Action open")))))</f>
        <v/>
      </c>
      <c r="Y26" s="8">
        <f>IF(COUNTA(A26:T26)=0,"",IF(F26="Archived","Archived",IF(OR(A26="",B26="",C26="",D26="",E26="",F26&lt;&gt;"Active",COUNTIF(Roles,B26)=0,COUNTIF(Branches,C26)=0,COUNTIF(LearningStatuses,G26)=0,COUNTIF(AssessmentRequired,K26)=0,COUNTIF(AssessmentStatuses,L26)=0,COUNTIF(ActionStatuses,T26)=0,AND(H26&lt;&gt;"",NOT(ISNUMBER(H26))),AND(I26&lt;&gt;"",OR(NOT(ISNUMBER(I26)),I26&gt;TODAY())),AND(J26&lt;&gt;"",NOT(ISNUMBER(J26))),AND(M26&lt;&gt;"",NOT(ISNUMBER(M26))),AND(N26&lt;&gt;"",OR(NOT(ISNUMBER(N26)),N26&gt;TODAY())),AND(S26&lt;&gt;"",NOT(ISNUMBER(S26))),AND(G26="Completed",OR(I26="",P26="",J26="")),AND(G26&lt;&gt;"Completed",OR(I26&lt;&gt;"",H26="")),AND(K26="No",L26&lt;&gt;"Not required"),AND(K26="Yes",OR(L26="Not required",AND(L26&lt;&gt;"Competence confirmed",M26=""))),AND(OR(L26="Competence confirmed",L26="Further support needed"),OR(N26="",O26="",P26="")),AND(L26="Further support needed",T26&lt;&gt;"Open"),X26="Check action details",AND(T26="Closed",OR(Q26="",R26="",P26=""))),"Check required fields/dates","Recorded - verify evidence")))</f>
        <v/>
      </c>
    </row>
    <row r="27" spans="1:25" ht="32" customHeight="1">
      <c r="A27" s="6"/>
      <c r="B27" s="6"/>
      <c r="C27" s="6"/>
      <c r="D27" s="6"/>
      <c r="E27" s="6"/>
      <c r="F27" s="6"/>
      <c r="G27" s="6"/>
      <c r="H27" s="7"/>
      <c r="I27" s="7"/>
      <c r="J27" s="7"/>
      <c r="K27" s="6"/>
      <c r="L27" s="6"/>
      <c r="M27" s="7"/>
      <c r="N27" s="7"/>
      <c r="O27" s="6"/>
      <c r="P27" s="6"/>
      <c r="Q27" s="6"/>
      <c r="R27" s="6"/>
      <c r="S27" s="7"/>
      <c r="T27" s="6"/>
      <c r="U27" s="8">
        <f>IF(OR(A27="",F27&lt;&gt;"Active"),"",IF(G27="Completed","Completed",IF(H27="","Missing deadline",IF(H27&lt;TODAY(),"Overdue learning",IF(H27&lt;=TODAY()+30,"Due within 30 days","Scheduled")))))</f>
        <v/>
      </c>
      <c r="V27" s="8">
        <f>IF(OR(A27="",F27&lt;&gt;"Active"),"",IF(G27&lt;&gt;"Completed","Not yet completed",IF(J27="","Missing review date",IF(J27&lt;TODAY(),"Review overdue",IF(J27&lt;=TODAY()+30,"Review within 30 days","Scheduled")))))</f>
        <v/>
      </c>
      <c r="W27" s="8">
        <f>IF(OR(A27="",F27&lt;&gt;"Active"),"",IF(K27="No","Not required",IF(K27&lt;&gt;"Yes","Check requirement",IF(L27="Further support needed","Competence concern",IF(L27="Competence confirmed","Confirmed",IF(M27="","Missing assessment due",IF(M27&lt;TODAY(),"Assessment overdue","Assessment outstanding")))))))</f>
        <v/>
      </c>
      <c r="X27" s="8">
        <f>IF(OR(A27="",F27&lt;&gt;"Active"),"",IF(T27="Closed","Closed",IF(AND(T27="Not needed",Q27="",R27="",S27=""),"No action",IF(OR(Q27="",R27="",S27="",T27&lt;&gt;"Open"),"Check action details",IF(S27&lt;TODAY(),"Action overdue","Action open")))))</f>
        <v/>
      </c>
      <c r="Y27" s="8">
        <f>IF(COUNTA(A27:T27)=0,"",IF(F27="Archived","Archived",IF(OR(A27="",B27="",C27="",D27="",E27="",F27&lt;&gt;"Active",COUNTIF(Roles,B27)=0,COUNTIF(Branches,C27)=0,COUNTIF(LearningStatuses,G27)=0,COUNTIF(AssessmentRequired,K27)=0,COUNTIF(AssessmentStatuses,L27)=0,COUNTIF(ActionStatuses,T27)=0,AND(H27&lt;&gt;"",NOT(ISNUMBER(H27))),AND(I27&lt;&gt;"",OR(NOT(ISNUMBER(I27)),I27&gt;TODAY())),AND(J27&lt;&gt;"",NOT(ISNUMBER(J27))),AND(M27&lt;&gt;"",NOT(ISNUMBER(M27))),AND(N27&lt;&gt;"",OR(NOT(ISNUMBER(N27)),N27&gt;TODAY())),AND(S27&lt;&gt;"",NOT(ISNUMBER(S27))),AND(G27="Completed",OR(I27="",P27="",J27="")),AND(G27&lt;&gt;"Completed",OR(I27&lt;&gt;"",H27="")),AND(K27="No",L27&lt;&gt;"Not required"),AND(K27="Yes",OR(L27="Not required",AND(L27&lt;&gt;"Competence confirmed",M27=""))),AND(OR(L27="Competence confirmed",L27="Further support needed"),OR(N27="",O27="",P27="")),AND(L27="Further support needed",T27&lt;&gt;"Open"),X27="Check action details",AND(T27="Closed",OR(Q27="",R27="",P27=""))),"Check required fields/dates","Recorded - verify evidence")))</f>
        <v/>
      </c>
    </row>
    <row r="28" spans="1:25" ht="32" customHeight="1">
      <c r="A28" s="6"/>
      <c r="B28" s="6"/>
      <c r="C28" s="6"/>
      <c r="D28" s="6"/>
      <c r="E28" s="6"/>
      <c r="F28" s="6"/>
      <c r="G28" s="6"/>
      <c r="H28" s="7"/>
      <c r="I28" s="7"/>
      <c r="J28" s="7"/>
      <c r="K28" s="6"/>
      <c r="L28" s="6"/>
      <c r="M28" s="7"/>
      <c r="N28" s="7"/>
      <c r="O28" s="6"/>
      <c r="P28" s="6"/>
      <c r="Q28" s="6"/>
      <c r="R28" s="6"/>
      <c r="S28" s="7"/>
      <c r="T28" s="6"/>
      <c r="U28" s="8">
        <f>IF(OR(A28="",F28&lt;&gt;"Active"),"",IF(G28="Completed","Completed",IF(H28="","Missing deadline",IF(H28&lt;TODAY(),"Overdue learning",IF(H28&lt;=TODAY()+30,"Due within 30 days","Scheduled")))))</f>
        <v/>
      </c>
      <c r="V28" s="8">
        <f>IF(OR(A28="",F28&lt;&gt;"Active"),"",IF(G28&lt;&gt;"Completed","Not yet completed",IF(J28="","Missing review date",IF(J28&lt;TODAY(),"Review overdue",IF(J28&lt;=TODAY()+30,"Review within 30 days","Scheduled")))))</f>
        <v/>
      </c>
      <c r="W28" s="8">
        <f>IF(OR(A28="",F28&lt;&gt;"Active"),"",IF(K28="No","Not required",IF(K28&lt;&gt;"Yes","Check requirement",IF(L28="Further support needed","Competence concern",IF(L28="Competence confirmed","Confirmed",IF(M28="","Missing assessment due",IF(M28&lt;TODAY(),"Assessment overdue","Assessment outstanding")))))))</f>
        <v/>
      </c>
      <c r="X28" s="8">
        <f>IF(OR(A28="",F28&lt;&gt;"Active"),"",IF(T28="Closed","Closed",IF(AND(T28="Not needed",Q28="",R28="",S28=""),"No action",IF(OR(Q28="",R28="",S28="",T28&lt;&gt;"Open"),"Check action details",IF(S28&lt;TODAY(),"Action overdue","Action open")))))</f>
        <v/>
      </c>
      <c r="Y28" s="8">
        <f>IF(COUNTA(A28:T28)=0,"",IF(F28="Archived","Archived",IF(OR(A28="",B28="",C28="",D28="",E28="",F28&lt;&gt;"Active",COUNTIF(Roles,B28)=0,COUNTIF(Branches,C28)=0,COUNTIF(LearningStatuses,G28)=0,COUNTIF(AssessmentRequired,K28)=0,COUNTIF(AssessmentStatuses,L28)=0,COUNTIF(ActionStatuses,T28)=0,AND(H28&lt;&gt;"",NOT(ISNUMBER(H28))),AND(I28&lt;&gt;"",OR(NOT(ISNUMBER(I28)),I28&gt;TODAY())),AND(J28&lt;&gt;"",NOT(ISNUMBER(J28))),AND(M28&lt;&gt;"",NOT(ISNUMBER(M28))),AND(N28&lt;&gt;"",OR(NOT(ISNUMBER(N28)),N28&gt;TODAY())),AND(S28&lt;&gt;"",NOT(ISNUMBER(S28))),AND(G28="Completed",OR(I28="",P28="",J28="")),AND(G28&lt;&gt;"Completed",OR(I28&lt;&gt;"",H28="")),AND(K28="No",L28&lt;&gt;"Not required"),AND(K28="Yes",OR(L28="Not required",AND(L28&lt;&gt;"Competence confirmed",M28=""))),AND(OR(L28="Competence confirmed",L28="Further support needed"),OR(N28="",O28="",P28="")),AND(L28="Further support needed",T28&lt;&gt;"Open"),X28="Check action details",AND(T28="Closed",OR(Q28="",R28="",P28=""))),"Check required fields/dates","Recorded - verify evidence")))</f>
        <v/>
      </c>
    </row>
    <row r="29" spans="1:25" ht="32" customHeight="1">
      <c r="A29" s="6"/>
      <c r="B29" s="6"/>
      <c r="C29" s="6"/>
      <c r="D29" s="6"/>
      <c r="E29" s="6"/>
      <c r="F29" s="6"/>
      <c r="G29" s="6"/>
      <c r="H29" s="7"/>
      <c r="I29" s="7"/>
      <c r="J29" s="7"/>
      <c r="K29" s="6"/>
      <c r="L29" s="6"/>
      <c r="M29" s="7"/>
      <c r="N29" s="7"/>
      <c r="O29" s="6"/>
      <c r="P29" s="6"/>
      <c r="Q29" s="6"/>
      <c r="R29" s="6"/>
      <c r="S29" s="7"/>
      <c r="T29" s="6"/>
      <c r="U29" s="8">
        <f>IF(OR(A29="",F29&lt;&gt;"Active"),"",IF(G29="Completed","Completed",IF(H29="","Missing deadline",IF(H29&lt;TODAY(),"Overdue learning",IF(H29&lt;=TODAY()+30,"Due within 30 days","Scheduled")))))</f>
        <v/>
      </c>
      <c r="V29" s="8">
        <f>IF(OR(A29="",F29&lt;&gt;"Active"),"",IF(G29&lt;&gt;"Completed","Not yet completed",IF(J29="","Missing review date",IF(J29&lt;TODAY(),"Review overdue",IF(J29&lt;=TODAY()+30,"Review within 30 days","Scheduled")))))</f>
        <v/>
      </c>
      <c r="W29" s="8">
        <f>IF(OR(A29="",F29&lt;&gt;"Active"),"",IF(K29="No","Not required",IF(K29&lt;&gt;"Yes","Check requirement",IF(L29="Further support needed","Competence concern",IF(L29="Competence confirmed","Confirmed",IF(M29="","Missing assessment due",IF(M29&lt;TODAY(),"Assessment overdue","Assessment outstanding")))))))</f>
        <v/>
      </c>
      <c r="X29" s="8">
        <f>IF(OR(A29="",F29&lt;&gt;"Active"),"",IF(T29="Closed","Closed",IF(AND(T29="Not needed",Q29="",R29="",S29=""),"No action",IF(OR(Q29="",R29="",S29="",T29&lt;&gt;"Open"),"Check action details",IF(S29&lt;TODAY(),"Action overdue","Action open")))))</f>
        <v/>
      </c>
      <c r="Y29" s="8">
        <f>IF(COUNTA(A29:T29)=0,"",IF(F29="Archived","Archived",IF(OR(A29="",B29="",C29="",D29="",E29="",F29&lt;&gt;"Active",COUNTIF(Roles,B29)=0,COUNTIF(Branches,C29)=0,COUNTIF(LearningStatuses,G29)=0,COUNTIF(AssessmentRequired,K29)=0,COUNTIF(AssessmentStatuses,L29)=0,COUNTIF(ActionStatuses,T29)=0,AND(H29&lt;&gt;"",NOT(ISNUMBER(H29))),AND(I29&lt;&gt;"",OR(NOT(ISNUMBER(I29)),I29&gt;TODAY())),AND(J29&lt;&gt;"",NOT(ISNUMBER(J29))),AND(M29&lt;&gt;"",NOT(ISNUMBER(M29))),AND(N29&lt;&gt;"",OR(NOT(ISNUMBER(N29)),N29&gt;TODAY())),AND(S29&lt;&gt;"",NOT(ISNUMBER(S29))),AND(G29="Completed",OR(I29="",P29="",J29="")),AND(G29&lt;&gt;"Completed",OR(I29&lt;&gt;"",H29="")),AND(K29="No",L29&lt;&gt;"Not required"),AND(K29="Yes",OR(L29="Not required",AND(L29&lt;&gt;"Competence confirmed",M29=""))),AND(OR(L29="Competence confirmed",L29="Further support needed"),OR(N29="",O29="",P29="")),AND(L29="Further support needed",T29&lt;&gt;"Open"),X29="Check action details",AND(T29="Closed",OR(Q29="",R29="",P29=""))),"Check required fields/dates","Recorded - verify evidence")))</f>
        <v/>
      </c>
    </row>
    <row r="30" spans="1:25" ht="32" customHeight="1">
      <c r="A30" s="6"/>
      <c r="B30" s="6"/>
      <c r="C30" s="6"/>
      <c r="D30" s="6"/>
      <c r="E30" s="6"/>
      <c r="F30" s="6"/>
      <c r="G30" s="6"/>
      <c r="H30" s="7"/>
      <c r="I30" s="7"/>
      <c r="J30" s="7"/>
      <c r="K30" s="6"/>
      <c r="L30" s="6"/>
      <c r="M30" s="7"/>
      <c r="N30" s="7"/>
      <c r="O30" s="6"/>
      <c r="P30" s="6"/>
      <c r="Q30" s="6"/>
      <c r="R30" s="6"/>
      <c r="S30" s="7"/>
      <c r="T30" s="6"/>
      <c r="U30" s="8">
        <f>IF(OR(A30="",F30&lt;&gt;"Active"),"",IF(G30="Completed","Completed",IF(H30="","Missing deadline",IF(H30&lt;TODAY(),"Overdue learning",IF(H30&lt;=TODAY()+30,"Due within 30 days","Scheduled")))))</f>
        <v/>
      </c>
      <c r="V30" s="8">
        <f>IF(OR(A30="",F30&lt;&gt;"Active"),"",IF(G30&lt;&gt;"Completed","Not yet completed",IF(J30="","Missing review date",IF(J30&lt;TODAY(),"Review overdue",IF(J30&lt;=TODAY()+30,"Review within 30 days","Scheduled")))))</f>
        <v/>
      </c>
      <c r="W30" s="8">
        <f>IF(OR(A30="",F30&lt;&gt;"Active"),"",IF(K30="No","Not required",IF(K30&lt;&gt;"Yes","Check requirement",IF(L30="Further support needed","Competence concern",IF(L30="Competence confirmed","Confirmed",IF(M30="","Missing assessment due",IF(M30&lt;TODAY(),"Assessment overdue","Assessment outstanding")))))))</f>
        <v/>
      </c>
      <c r="X30" s="8">
        <f>IF(OR(A30="",F30&lt;&gt;"Active"),"",IF(T30="Closed","Closed",IF(AND(T30="Not needed",Q30="",R30="",S30=""),"No action",IF(OR(Q30="",R30="",S30="",T30&lt;&gt;"Open"),"Check action details",IF(S30&lt;TODAY(),"Action overdue","Action open")))))</f>
        <v/>
      </c>
      <c r="Y30" s="8">
        <f>IF(COUNTA(A30:T30)=0,"",IF(F30="Archived","Archived",IF(OR(A30="",B30="",C30="",D30="",E30="",F30&lt;&gt;"Active",COUNTIF(Roles,B30)=0,COUNTIF(Branches,C30)=0,COUNTIF(LearningStatuses,G30)=0,COUNTIF(AssessmentRequired,K30)=0,COUNTIF(AssessmentStatuses,L30)=0,COUNTIF(ActionStatuses,T30)=0,AND(H30&lt;&gt;"",NOT(ISNUMBER(H30))),AND(I30&lt;&gt;"",OR(NOT(ISNUMBER(I30)),I30&gt;TODAY())),AND(J30&lt;&gt;"",NOT(ISNUMBER(J30))),AND(M30&lt;&gt;"",NOT(ISNUMBER(M30))),AND(N30&lt;&gt;"",OR(NOT(ISNUMBER(N30)),N30&gt;TODAY())),AND(S30&lt;&gt;"",NOT(ISNUMBER(S30))),AND(G30="Completed",OR(I30="",P30="",J30="")),AND(G30&lt;&gt;"Completed",OR(I30&lt;&gt;"",H30="")),AND(K30="No",L30&lt;&gt;"Not required"),AND(K30="Yes",OR(L30="Not required",AND(L30&lt;&gt;"Competence confirmed",M30=""))),AND(OR(L30="Competence confirmed",L30="Further support needed"),OR(N30="",O30="",P30="")),AND(L30="Further support needed",T30&lt;&gt;"Open"),X30="Check action details",AND(T30="Closed",OR(Q30="",R30="",P30=""))),"Check required fields/dates","Recorded - verify evidence")))</f>
        <v/>
      </c>
    </row>
    <row r="31" spans="1:25" ht="32" customHeight="1">
      <c r="A31" s="6"/>
      <c r="B31" s="6"/>
      <c r="C31" s="6"/>
      <c r="D31" s="6"/>
      <c r="E31" s="6"/>
      <c r="F31" s="6"/>
      <c r="G31" s="6"/>
      <c r="H31" s="7"/>
      <c r="I31" s="7"/>
      <c r="J31" s="7"/>
      <c r="K31" s="6"/>
      <c r="L31" s="6"/>
      <c r="M31" s="7"/>
      <c r="N31" s="7"/>
      <c r="O31" s="6"/>
      <c r="P31" s="6"/>
      <c r="Q31" s="6"/>
      <c r="R31" s="6"/>
      <c r="S31" s="7"/>
      <c r="T31" s="6"/>
      <c r="U31" s="8">
        <f>IF(OR(A31="",F31&lt;&gt;"Active"),"",IF(G31="Completed","Completed",IF(H31="","Missing deadline",IF(H31&lt;TODAY(),"Overdue learning",IF(H31&lt;=TODAY()+30,"Due within 30 days","Scheduled")))))</f>
        <v/>
      </c>
      <c r="V31" s="8">
        <f>IF(OR(A31="",F31&lt;&gt;"Active"),"",IF(G31&lt;&gt;"Completed","Not yet completed",IF(J31="","Missing review date",IF(J31&lt;TODAY(),"Review overdue",IF(J31&lt;=TODAY()+30,"Review within 30 days","Scheduled")))))</f>
        <v/>
      </c>
      <c r="W31" s="8">
        <f>IF(OR(A31="",F31&lt;&gt;"Active"),"",IF(K31="No","Not required",IF(K31&lt;&gt;"Yes","Check requirement",IF(L31="Further support needed","Competence concern",IF(L31="Competence confirmed","Confirmed",IF(M31="","Missing assessment due",IF(M31&lt;TODAY(),"Assessment overdue","Assessment outstanding")))))))</f>
        <v/>
      </c>
      <c r="X31" s="8">
        <f>IF(OR(A31="",F31&lt;&gt;"Active"),"",IF(T31="Closed","Closed",IF(AND(T31="Not needed",Q31="",R31="",S31=""),"No action",IF(OR(Q31="",R31="",S31="",T31&lt;&gt;"Open"),"Check action details",IF(S31&lt;TODAY(),"Action overdue","Action open")))))</f>
        <v/>
      </c>
      <c r="Y31" s="8">
        <f>IF(COUNTA(A31:T31)=0,"",IF(F31="Archived","Archived",IF(OR(A31="",B31="",C31="",D31="",E31="",F31&lt;&gt;"Active",COUNTIF(Roles,B31)=0,COUNTIF(Branches,C31)=0,COUNTIF(LearningStatuses,G31)=0,COUNTIF(AssessmentRequired,K31)=0,COUNTIF(AssessmentStatuses,L31)=0,COUNTIF(ActionStatuses,T31)=0,AND(H31&lt;&gt;"",NOT(ISNUMBER(H31))),AND(I31&lt;&gt;"",OR(NOT(ISNUMBER(I31)),I31&gt;TODAY())),AND(J31&lt;&gt;"",NOT(ISNUMBER(J31))),AND(M31&lt;&gt;"",NOT(ISNUMBER(M31))),AND(N31&lt;&gt;"",OR(NOT(ISNUMBER(N31)),N31&gt;TODAY())),AND(S31&lt;&gt;"",NOT(ISNUMBER(S31))),AND(G31="Completed",OR(I31="",P31="",J31="")),AND(G31&lt;&gt;"Completed",OR(I31&lt;&gt;"",H31="")),AND(K31="No",L31&lt;&gt;"Not required"),AND(K31="Yes",OR(L31="Not required",AND(L31&lt;&gt;"Competence confirmed",M31=""))),AND(OR(L31="Competence confirmed",L31="Further support needed"),OR(N31="",O31="",P31="")),AND(L31="Further support needed",T31&lt;&gt;"Open"),X31="Check action details",AND(T31="Closed",OR(Q31="",R31="",P31=""))),"Check required fields/dates","Recorded - verify evidence")))</f>
        <v/>
      </c>
    </row>
    <row r="32" spans="1:25" ht="32" customHeight="1">
      <c r="A32" s="6"/>
      <c r="B32" s="6"/>
      <c r="C32" s="6"/>
      <c r="D32" s="6"/>
      <c r="E32" s="6"/>
      <c r="F32" s="6"/>
      <c r="G32" s="6"/>
      <c r="H32" s="7"/>
      <c r="I32" s="7"/>
      <c r="J32" s="7"/>
      <c r="K32" s="6"/>
      <c r="L32" s="6"/>
      <c r="M32" s="7"/>
      <c r="N32" s="7"/>
      <c r="O32" s="6"/>
      <c r="P32" s="6"/>
      <c r="Q32" s="6"/>
      <c r="R32" s="6"/>
      <c r="S32" s="7"/>
      <c r="T32" s="6"/>
      <c r="U32" s="8">
        <f>IF(OR(A32="",F32&lt;&gt;"Active"),"",IF(G32="Completed","Completed",IF(H32="","Missing deadline",IF(H32&lt;TODAY(),"Overdue learning",IF(H32&lt;=TODAY()+30,"Due within 30 days","Scheduled")))))</f>
        <v/>
      </c>
      <c r="V32" s="8">
        <f>IF(OR(A32="",F32&lt;&gt;"Active"),"",IF(G32&lt;&gt;"Completed","Not yet completed",IF(J32="","Missing review date",IF(J32&lt;TODAY(),"Review overdue",IF(J32&lt;=TODAY()+30,"Review within 30 days","Scheduled")))))</f>
        <v/>
      </c>
      <c r="W32" s="8">
        <f>IF(OR(A32="",F32&lt;&gt;"Active"),"",IF(K32="No","Not required",IF(K32&lt;&gt;"Yes","Check requirement",IF(L32="Further support needed","Competence concern",IF(L32="Competence confirmed","Confirmed",IF(M32="","Missing assessment due",IF(M32&lt;TODAY(),"Assessment overdue","Assessment outstanding")))))))</f>
        <v/>
      </c>
      <c r="X32" s="8">
        <f>IF(OR(A32="",F32&lt;&gt;"Active"),"",IF(T32="Closed","Closed",IF(AND(T32="Not needed",Q32="",R32="",S32=""),"No action",IF(OR(Q32="",R32="",S32="",T32&lt;&gt;"Open"),"Check action details",IF(S32&lt;TODAY(),"Action overdue","Action open")))))</f>
        <v/>
      </c>
      <c r="Y32" s="8">
        <f>IF(COUNTA(A32:T32)=0,"",IF(F32="Archived","Archived",IF(OR(A32="",B32="",C32="",D32="",E32="",F32&lt;&gt;"Active",COUNTIF(Roles,B32)=0,COUNTIF(Branches,C32)=0,COUNTIF(LearningStatuses,G32)=0,COUNTIF(AssessmentRequired,K32)=0,COUNTIF(AssessmentStatuses,L32)=0,COUNTIF(ActionStatuses,T32)=0,AND(H32&lt;&gt;"",NOT(ISNUMBER(H32))),AND(I32&lt;&gt;"",OR(NOT(ISNUMBER(I32)),I32&gt;TODAY())),AND(J32&lt;&gt;"",NOT(ISNUMBER(J32))),AND(M32&lt;&gt;"",NOT(ISNUMBER(M32))),AND(N32&lt;&gt;"",OR(NOT(ISNUMBER(N32)),N32&gt;TODAY())),AND(S32&lt;&gt;"",NOT(ISNUMBER(S32))),AND(G32="Completed",OR(I32="",P32="",J32="")),AND(G32&lt;&gt;"Completed",OR(I32&lt;&gt;"",H32="")),AND(K32="No",L32&lt;&gt;"Not required"),AND(K32="Yes",OR(L32="Not required",AND(L32&lt;&gt;"Competence confirmed",M32=""))),AND(OR(L32="Competence confirmed",L32="Further support needed"),OR(N32="",O32="",P32="")),AND(L32="Further support needed",T32&lt;&gt;"Open"),X32="Check action details",AND(T32="Closed",OR(Q32="",R32="",P32=""))),"Check required fields/dates","Recorded - verify evidence")))</f>
        <v/>
      </c>
    </row>
    <row r="33" spans="1:25" ht="32" customHeight="1">
      <c r="A33" s="6"/>
      <c r="B33" s="6"/>
      <c r="C33" s="6"/>
      <c r="D33" s="6"/>
      <c r="E33" s="6"/>
      <c r="F33" s="6"/>
      <c r="G33" s="6"/>
      <c r="H33" s="7"/>
      <c r="I33" s="7"/>
      <c r="J33" s="7"/>
      <c r="K33" s="6"/>
      <c r="L33" s="6"/>
      <c r="M33" s="7"/>
      <c r="N33" s="7"/>
      <c r="O33" s="6"/>
      <c r="P33" s="6"/>
      <c r="Q33" s="6"/>
      <c r="R33" s="6"/>
      <c r="S33" s="7"/>
      <c r="T33" s="6"/>
      <c r="U33" s="8">
        <f>IF(OR(A33="",F33&lt;&gt;"Active"),"",IF(G33="Completed","Completed",IF(H33="","Missing deadline",IF(H33&lt;TODAY(),"Overdue learning",IF(H33&lt;=TODAY()+30,"Due within 30 days","Scheduled")))))</f>
        <v/>
      </c>
      <c r="V33" s="8">
        <f>IF(OR(A33="",F33&lt;&gt;"Active"),"",IF(G33&lt;&gt;"Completed","Not yet completed",IF(J33="","Missing review date",IF(J33&lt;TODAY(),"Review overdue",IF(J33&lt;=TODAY()+30,"Review within 30 days","Scheduled")))))</f>
        <v/>
      </c>
      <c r="W33" s="8">
        <f>IF(OR(A33="",F33&lt;&gt;"Active"),"",IF(K33="No","Not required",IF(K33&lt;&gt;"Yes","Check requirement",IF(L33="Further support needed","Competence concern",IF(L33="Competence confirmed","Confirmed",IF(M33="","Missing assessment due",IF(M33&lt;TODAY(),"Assessment overdue","Assessment outstanding")))))))</f>
        <v/>
      </c>
      <c r="X33" s="8">
        <f>IF(OR(A33="",F33&lt;&gt;"Active"),"",IF(T33="Closed","Closed",IF(AND(T33="Not needed",Q33="",R33="",S33=""),"No action",IF(OR(Q33="",R33="",S33="",T33&lt;&gt;"Open"),"Check action details",IF(S33&lt;TODAY(),"Action overdue","Action open")))))</f>
        <v/>
      </c>
      <c r="Y33" s="8">
        <f>IF(COUNTA(A33:T33)=0,"",IF(F33="Archived","Archived",IF(OR(A33="",B33="",C33="",D33="",E33="",F33&lt;&gt;"Active",COUNTIF(Roles,B33)=0,COUNTIF(Branches,C33)=0,COUNTIF(LearningStatuses,G33)=0,COUNTIF(AssessmentRequired,K33)=0,COUNTIF(AssessmentStatuses,L33)=0,COUNTIF(ActionStatuses,T33)=0,AND(H33&lt;&gt;"",NOT(ISNUMBER(H33))),AND(I33&lt;&gt;"",OR(NOT(ISNUMBER(I33)),I33&gt;TODAY())),AND(J33&lt;&gt;"",NOT(ISNUMBER(J33))),AND(M33&lt;&gt;"",NOT(ISNUMBER(M33))),AND(N33&lt;&gt;"",OR(NOT(ISNUMBER(N33)),N33&gt;TODAY())),AND(S33&lt;&gt;"",NOT(ISNUMBER(S33))),AND(G33="Completed",OR(I33="",P33="",J33="")),AND(G33&lt;&gt;"Completed",OR(I33&lt;&gt;"",H33="")),AND(K33="No",L33&lt;&gt;"Not required"),AND(K33="Yes",OR(L33="Not required",AND(L33&lt;&gt;"Competence confirmed",M33=""))),AND(OR(L33="Competence confirmed",L33="Further support needed"),OR(N33="",O33="",P33="")),AND(L33="Further support needed",T33&lt;&gt;"Open"),X33="Check action details",AND(T33="Closed",OR(Q33="",R33="",P33=""))),"Check required fields/dates","Recorded - verify evidence")))</f>
        <v/>
      </c>
    </row>
    <row r="34" spans="1:25" ht="32" customHeight="1">
      <c r="A34" s="6"/>
      <c r="B34" s="6"/>
      <c r="C34" s="6"/>
      <c r="D34" s="6"/>
      <c r="E34" s="6"/>
      <c r="F34" s="6"/>
      <c r="G34" s="6"/>
      <c r="H34" s="7"/>
      <c r="I34" s="7"/>
      <c r="J34" s="7"/>
      <c r="K34" s="6"/>
      <c r="L34" s="6"/>
      <c r="M34" s="7"/>
      <c r="N34" s="7"/>
      <c r="O34" s="6"/>
      <c r="P34" s="6"/>
      <c r="Q34" s="6"/>
      <c r="R34" s="6"/>
      <c r="S34" s="7"/>
      <c r="T34" s="6"/>
      <c r="U34" s="8">
        <f>IF(OR(A34="",F34&lt;&gt;"Active"),"",IF(G34="Completed","Completed",IF(H34="","Missing deadline",IF(H34&lt;TODAY(),"Overdue learning",IF(H34&lt;=TODAY()+30,"Due within 30 days","Scheduled")))))</f>
        <v/>
      </c>
      <c r="V34" s="8">
        <f>IF(OR(A34="",F34&lt;&gt;"Active"),"",IF(G34&lt;&gt;"Completed","Not yet completed",IF(J34="","Missing review date",IF(J34&lt;TODAY(),"Review overdue",IF(J34&lt;=TODAY()+30,"Review within 30 days","Scheduled")))))</f>
        <v/>
      </c>
      <c r="W34" s="8">
        <f>IF(OR(A34="",F34&lt;&gt;"Active"),"",IF(K34="No","Not required",IF(K34&lt;&gt;"Yes","Check requirement",IF(L34="Further support needed","Competence concern",IF(L34="Competence confirmed","Confirmed",IF(M34="","Missing assessment due",IF(M34&lt;TODAY(),"Assessment overdue","Assessment outstanding")))))))</f>
        <v/>
      </c>
      <c r="X34" s="8">
        <f>IF(OR(A34="",F34&lt;&gt;"Active"),"",IF(T34="Closed","Closed",IF(AND(T34="Not needed",Q34="",R34="",S34=""),"No action",IF(OR(Q34="",R34="",S34="",T34&lt;&gt;"Open"),"Check action details",IF(S34&lt;TODAY(),"Action overdue","Action open")))))</f>
        <v/>
      </c>
      <c r="Y34" s="8">
        <f>IF(COUNTA(A34:T34)=0,"",IF(F34="Archived","Archived",IF(OR(A34="",B34="",C34="",D34="",E34="",F34&lt;&gt;"Active",COUNTIF(Roles,B34)=0,COUNTIF(Branches,C34)=0,COUNTIF(LearningStatuses,G34)=0,COUNTIF(AssessmentRequired,K34)=0,COUNTIF(AssessmentStatuses,L34)=0,COUNTIF(ActionStatuses,T34)=0,AND(H34&lt;&gt;"",NOT(ISNUMBER(H34))),AND(I34&lt;&gt;"",OR(NOT(ISNUMBER(I34)),I34&gt;TODAY())),AND(J34&lt;&gt;"",NOT(ISNUMBER(J34))),AND(M34&lt;&gt;"",NOT(ISNUMBER(M34))),AND(N34&lt;&gt;"",OR(NOT(ISNUMBER(N34)),N34&gt;TODAY())),AND(S34&lt;&gt;"",NOT(ISNUMBER(S34))),AND(G34="Completed",OR(I34="",P34="",J34="")),AND(G34&lt;&gt;"Completed",OR(I34&lt;&gt;"",H34="")),AND(K34="No",L34&lt;&gt;"Not required"),AND(K34="Yes",OR(L34="Not required",AND(L34&lt;&gt;"Competence confirmed",M34=""))),AND(OR(L34="Competence confirmed",L34="Further support needed"),OR(N34="",O34="",P34="")),AND(L34="Further support needed",T34&lt;&gt;"Open"),X34="Check action details",AND(T34="Closed",OR(Q34="",R34="",P34=""))),"Check required fields/dates","Recorded - verify evidence")))</f>
        <v/>
      </c>
    </row>
    <row r="35" spans="1:25" ht="32" customHeight="1">
      <c r="A35" s="6"/>
      <c r="B35" s="6"/>
      <c r="C35" s="6"/>
      <c r="D35" s="6"/>
      <c r="E35" s="6"/>
      <c r="F35" s="6"/>
      <c r="G35" s="6"/>
      <c r="H35" s="7"/>
      <c r="I35" s="7"/>
      <c r="J35" s="7"/>
      <c r="K35" s="6"/>
      <c r="L35" s="6"/>
      <c r="M35" s="7"/>
      <c r="N35" s="7"/>
      <c r="O35" s="6"/>
      <c r="P35" s="6"/>
      <c r="Q35" s="6"/>
      <c r="R35" s="6"/>
      <c r="S35" s="7"/>
      <c r="T35" s="6"/>
      <c r="U35" s="8">
        <f>IF(OR(A35="",F35&lt;&gt;"Active"),"",IF(G35="Completed","Completed",IF(H35="","Missing deadline",IF(H35&lt;TODAY(),"Overdue learning",IF(H35&lt;=TODAY()+30,"Due within 30 days","Scheduled")))))</f>
        <v/>
      </c>
      <c r="V35" s="8">
        <f>IF(OR(A35="",F35&lt;&gt;"Active"),"",IF(G35&lt;&gt;"Completed","Not yet completed",IF(J35="","Missing review date",IF(J35&lt;TODAY(),"Review overdue",IF(J35&lt;=TODAY()+30,"Review within 30 days","Scheduled")))))</f>
        <v/>
      </c>
      <c r="W35" s="8">
        <f>IF(OR(A35="",F35&lt;&gt;"Active"),"",IF(K35="No","Not required",IF(K35&lt;&gt;"Yes","Check requirement",IF(L35="Further support needed","Competence concern",IF(L35="Competence confirmed","Confirmed",IF(M35="","Missing assessment due",IF(M35&lt;TODAY(),"Assessment overdue","Assessment outstanding")))))))</f>
        <v/>
      </c>
      <c r="X35" s="8">
        <f>IF(OR(A35="",F35&lt;&gt;"Active"),"",IF(T35="Closed","Closed",IF(AND(T35="Not needed",Q35="",R35="",S35=""),"No action",IF(OR(Q35="",R35="",S35="",T35&lt;&gt;"Open"),"Check action details",IF(S35&lt;TODAY(),"Action overdue","Action open")))))</f>
        <v/>
      </c>
      <c r="Y35" s="8">
        <f>IF(COUNTA(A35:T35)=0,"",IF(F35="Archived","Archived",IF(OR(A35="",B35="",C35="",D35="",E35="",F35&lt;&gt;"Active",COUNTIF(Roles,B35)=0,COUNTIF(Branches,C35)=0,COUNTIF(LearningStatuses,G35)=0,COUNTIF(AssessmentRequired,K35)=0,COUNTIF(AssessmentStatuses,L35)=0,COUNTIF(ActionStatuses,T35)=0,AND(H35&lt;&gt;"",NOT(ISNUMBER(H35))),AND(I35&lt;&gt;"",OR(NOT(ISNUMBER(I35)),I35&gt;TODAY())),AND(J35&lt;&gt;"",NOT(ISNUMBER(J35))),AND(M35&lt;&gt;"",NOT(ISNUMBER(M35))),AND(N35&lt;&gt;"",OR(NOT(ISNUMBER(N35)),N35&gt;TODAY())),AND(S35&lt;&gt;"",NOT(ISNUMBER(S35))),AND(G35="Completed",OR(I35="",P35="",J35="")),AND(G35&lt;&gt;"Completed",OR(I35&lt;&gt;"",H35="")),AND(K35="No",L35&lt;&gt;"Not required"),AND(K35="Yes",OR(L35="Not required",AND(L35&lt;&gt;"Competence confirmed",M35=""))),AND(OR(L35="Competence confirmed",L35="Further support needed"),OR(N35="",O35="",P35="")),AND(L35="Further support needed",T35&lt;&gt;"Open"),X35="Check action details",AND(T35="Closed",OR(Q35="",R35="",P35=""))),"Check required fields/dates","Recorded - verify evidence")))</f>
        <v/>
      </c>
    </row>
    <row r="36" spans="1:25" ht="32" customHeight="1">
      <c r="A36" s="6"/>
      <c r="B36" s="6"/>
      <c r="C36" s="6"/>
      <c r="D36" s="6"/>
      <c r="E36" s="6"/>
      <c r="F36" s="6"/>
      <c r="G36" s="6"/>
      <c r="H36" s="7"/>
      <c r="I36" s="7"/>
      <c r="J36" s="7"/>
      <c r="K36" s="6"/>
      <c r="L36" s="6"/>
      <c r="M36" s="7"/>
      <c r="N36" s="7"/>
      <c r="O36" s="6"/>
      <c r="P36" s="6"/>
      <c r="Q36" s="6"/>
      <c r="R36" s="6"/>
      <c r="S36" s="7"/>
      <c r="T36" s="6"/>
      <c r="U36" s="8">
        <f>IF(OR(A36="",F36&lt;&gt;"Active"),"",IF(G36="Completed","Completed",IF(H36="","Missing deadline",IF(H36&lt;TODAY(),"Overdue learning",IF(H36&lt;=TODAY()+30,"Due within 30 days","Scheduled")))))</f>
        <v/>
      </c>
      <c r="V36" s="8">
        <f>IF(OR(A36="",F36&lt;&gt;"Active"),"",IF(G36&lt;&gt;"Completed","Not yet completed",IF(J36="","Missing review date",IF(J36&lt;TODAY(),"Review overdue",IF(J36&lt;=TODAY()+30,"Review within 30 days","Scheduled")))))</f>
        <v/>
      </c>
      <c r="W36" s="8">
        <f>IF(OR(A36="",F36&lt;&gt;"Active"),"",IF(K36="No","Not required",IF(K36&lt;&gt;"Yes","Check requirement",IF(L36="Further support needed","Competence concern",IF(L36="Competence confirmed","Confirmed",IF(M36="","Missing assessment due",IF(M36&lt;TODAY(),"Assessment overdue","Assessment outstanding")))))))</f>
        <v/>
      </c>
      <c r="X36" s="8">
        <f>IF(OR(A36="",F36&lt;&gt;"Active"),"",IF(T36="Closed","Closed",IF(AND(T36="Not needed",Q36="",R36="",S36=""),"No action",IF(OR(Q36="",R36="",S36="",T36&lt;&gt;"Open"),"Check action details",IF(S36&lt;TODAY(),"Action overdue","Action open")))))</f>
        <v/>
      </c>
      <c r="Y36" s="8">
        <f>IF(COUNTA(A36:T36)=0,"",IF(F36="Archived","Archived",IF(OR(A36="",B36="",C36="",D36="",E36="",F36&lt;&gt;"Active",COUNTIF(Roles,B36)=0,COUNTIF(Branches,C36)=0,COUNTIF(LearningStatuses,G36)=0,COUNTIF(AssessmentRequired,K36)=0,COUNTIF(AssessmentStatuses,L36)=0,COUNTIF(ActionStatuses,T36)=0,AND(H36&lt;&gt;"",NOT(ISNUMBER(H36))),AND(I36&lt;&gt;"",OR(NOT(ISNUMBER(I36)),I36&gt;TODAY())),AND(J36&lt;&gt;"",NOT(ISNUMBER(J36))),AND(M36&lt;&gt;"",NOT(ISNUMBER(M36))),AND(N36&lt;&gt;"",OR(NOT(ISNUMBER(N36)),N36&gt;TODAY())),AND(S36&lt;&gt;"",NOT(ISNUMBER(S36))),AND(G36="Completed",OR(I36="",P36="",J36="")),AND(G36&lt;&gt;"Completed",OR(I36&lt;&gt;"",H36="")),AND(K36="No",L36&lt;&gt;"Not required"),AND(K36="Yes",OR(L36="Not required",AND(L36&lt;&gt;"Competence confirmed",M36=""))),AND(OR(L36="Competence confirmed",L36="Further support needed"),OR(N36="",O36="",P36="")),AND(L36="Further support needed",T36&lt;&gt;"Open"),X36="Check action details",AND(T36="Closed",OR(Q36="",R36="",P36=""))),"Check required fields/dates","Recorded - verify evidence")))</f>
        <v/>
      </c>
    </row>
    <row r="37" spans="1:25" ht="32" customHeight="1">
      <c r="A37" s="6"/>
      <c r="B37" s="6"/>
      <c r="C37" s="6"/>
      <c r="D37" s="6"/>
      <c r="E37" s="6"/>
      <c r="F37" s="6"/>
      <c r="G37" s="6"/>
      <c r="H37" s="7"/>
      <c r="I37" s="7"/>
      <c r="J37" s="7"/>
      <c r="K37" s="6"/>
      <c r="L37" s="6"/>
      <c r="M37" s="7"/>
      <c r="N37" s="7"/>
      <c r="O37" s="6"/>
      <c r="P37" s="6"/>
      <c r="Q37" s="6"/>
      <c r="R37" s="6"/>
      <c r="S37" s="7"/>
      <c r="T37" s="6"/>
      <c r="U37" s="8">
        <f>IF(OR(A37="",F37&lt;&gt;"Active"),"",IF(G37="Completed","Completed",IF(H37="","Missing deadline",IF(H37&lt;TODAY(),"Overdue learning",IF(H37&lt;=TODAY()+30,"Due within 30 days","Scheduled")))))</f>
        <v/>
      </c>
      <c r="V37" s="8">
        <f>IF(OR(A37="",F37&lt;&gt;"Active"),"",IF(G37&lt;&gt;"Completed","Not yet completed",IF(J37="","Missing review date",IF(J37&lt;TODAY(),"Review overdue",IF(J37&lt;=TODAY()+30,"Review within 30 days","Scheduled")))))</f>
        <v/>
      </c>
      <c r="W37" s="8">
        <f>IF(OR(A37="",F37&lt;&gt;"Active"),"",IF(K37="No","Not required",IF(K37&lt;&gt;"Yes","Check requirement",IF(L37="Further support needed","Competence concern",IF(L37="Competence confirmed","Confirmed",IF(M37="","Missing assessment due",IF(M37&lt;TODAY(),"Assessment overdue","Assessment outstanding")))))))</f>
        <v/>
      </c>
      <c r="X37" s="8">
        <f>IF(OR(A37="",F37&lt;&gt;"Active"),"",IF(T37="Closed","Closed",IF(AND(T37="Not needed",Q37="",R37="",S37=""),"No action",IF(OR(Q37="",R37="",S37="",T37&lt;&gt;"Open"),"Check action details",IF(S37&lt;TODAY(),"Action overdue","Action open")))))</f>
        <v/>
      </c>
      <c r="Y37" s="8">
        <f>IF(COUNTA(A37:T37)=0,"",IF(F37="Archived","Archived",IF(OR(A37="",B37="",C37="",D37="",E37="",F37&lt;&gt;"Active",COUNTIF(Roles,B37)=0,COUNTIF(Branches,C37)=0,COUNTIF(LearningStatuses,G37)=0,COUNTIF(AssessmentRequired,K37)=0,COUNTIF(AssessmentStatuses,L37)=0,COUNTIF(ActionStatuses,T37)=0,AND(H37&lt;&gt;"",NOT(ISNUMBER(H37))),AND(I37&lt;&gt;"",OR(NOT(ISNUMBER(I37)),I37&gt;TODAY())),AND(J37&lt;&gt;"",NOT(ISNUMBER(J37))),AND(M37&lt;&gt;"",NOT(ISNUMBER(M37))),AND(N37&lt;&gt;"",OR(NOT(ISNUMBER(N37)),N37&gt;TODAY())),AND(S37&lt;&gt;"",NOT(ISNUMBER(S37))),AND(G37="Completed",OR(I37="",P37="",J37="")),AND(G37&lt;&gt;"Completed",OR(I37&lt;&gt;"",H37="")),AND(K37="No",L37&lt;&gt;"Not required"),AND(K37="Yes",OR(L37="Not required",AND(L37&lt;&gt;"Competence confirmed",M37=""))),AND(OR(L37="Competence confirmed",L37="Further support needed"),OR(N37="",O37="",P37="")),AND(L37="Further support needed",T37&lt;&gt;"Open"),X37="Check action details",AND(T37="Closed",OR(Q37="",R37="",P37=""))),"Check required fields/dates","Recorded - verify evidence")))</f>
        <v/>
      </c>
    </row>
    <row r="38" spans="1:25" ht="32" customHeight="1">
      <c r="A38" s="6"/>
      <c r="B38" s="6"/>
      <c r="C38" s="6"/>
      <c r="D38" s="6"/>
      <c r="E38" s="6"/>
      <c r="F38" s="6"/>
      <c r="G38" s="6"/>
      <c r="H38" s="7"/>
      <c r="I38" s="7"/>
      <c r="J38" s="7"/>
      <c r="K38" s="6"/>
      <c r="L38" s="6"/>
      <c r="M38" s="7"/>
      <c r="N38" s="7"/>
      <c r="O38" s="6"/>
      <c r="P38" s="6"/>
      <c r="Q38" s="6"/>
      <c r="R38" s="6"/>
      <c r="S38" s="7"/>
      <c r="T38" s="6"/>
      <c r="U38" s="8">
        <f>IF(OR(A38="",F38&lt;&gt;"Active"),"",IF(G38="Completed","Completed",IF(H38="","Missing deadline",IF(H38&lt;TODAY(),"Overdue learning",IF(H38&lt;=TODAY()+30,"Due within 30 days","Scheduled")))))</f>
        <v/>
      </c>
      <c r="V38" s="8">
        <f>IF(OR(A38="",F38&lt;&gt;"Active"),"",IF(G38&lt;&gt;"Completed","Not yet completed",IF(J38="","Missing review date",IF(J38&lt;TODAY(),"Review overdue",IF(J38&lt;=TODAY()+30,"Review within 30 days","Scheduled")))))</f>
        <v/>
      </c>
      <c r="W38" s="8">
        <f>IF(OR(A38="",F38&lt;&gt;"Active"),"",IF(K38="No","Not required",IF(K38&lt;&gt;"Yes","Check requirement",IF(L38="Further support needed","Competence concern",IF(L38="Competence confirmed","Confirmed",IF(M38="","Missing assessment due",IF(M38&lt;TODAY(),"Assessment overdue","Assessment outstanding")))))))</f>
        <v/>
      </c>
      <c r="X38" s="8">
        <f>IF(OR(A38="",F38&lt;&gt;"Active"),"",IF(T38="Closed","Closed",IF(AND(T38="Not needed",Q38="",R38="",S38=""),"No action",IF(OR(Q38="",R38="",S38="",T38&lt;&gt;"Open"),"Check action details",IF(S38&lt;TODAY(),"Action overdue","Action open")))))</f>
        <v/>
      </c>
      <c r="Y38" s="8">
        <f>IF(COUNTA(A38:T38)=0,"",IF(F38="Archived","Archived",IF(OR(A38="",B38="",C38="",D38="",E38="",F38&lt;&gt;"Active",COUNTIF(Roles,B38)=0,COUNTIF(Branches,C38)=0,COUNTIF(LearningStatuses,G38)=0,COUNTIF(AssessmentRequired,K38)=0,COUNTIF(AssessmentStatuses,L38)=0,COUNTIF(ActionStatuses,T38)=0,AND(H38&lt;&gt;"",NOT(ISNUMBER(H38))),AND(I38&lt;&gt;"",OR(NOT(ISNUMBER(I38)),I38&gt;TODAY())),AND(J38&lt;&gt;"",NOT(ISNUMBER(J38))),AND(M38&lt;&gt;"",NOT(ISNUMBER(M38))),AND(N38&lt;&gt;"",OR(NOT(ISNUMBER(N38)),N38&gt;TODAY())),AND(S38&lt;&gt;"",NOT(ISNUMBER(S38))),AND(G38="Completed",OR(I38="",P38="",J38="")),AND(G38&lt;&gt;"Completed",OR(I38&lt;&gt;"",H38="")),AND(K38="No",L38&lt;&gt;"Not required"),AND(K38="Yes",OR(L38="Not required",AND(L38&lt;&gt;"Competence confirmed",M38=""))),AND(OR(L38="Competence confirmed",L38="Further support needed"),OR(N38="",O38="",P38="")),AND(L38="Further support needed",T38&lt;&gt;"Open"),X38="Check action details",AND(T38="Closed",OR(Q38="",R38="",P38=""))),"Check required fields/dates","Recorded - verify evidence")))</f>
        <v/>
      </c>
    </row>
    <row r="39" spans="1:25" ht="32" customHeight="1">
      <c r="A39" s="6"/>
      <c r="B39" s="6"/>
      <c r="C39" s="6"/>
      <c r="D39" s="6"/>
      <c r="E39" s="6"/>
      <c r="F39" s="6"/>
      <c r="G39" s="6"/>
      <c r="H39" s="7"/>
      <c r="I39" s="7"/>
      <c r="J39" s="7"/>
      <c r="K39" s="6"/>
      <c r="L39" s="6"/>
      <c r="M39" s="7"/>
      <c r="N39" s="7"/>
      <c r="O39" s="6"/>
      <c r="P39" s="6"/>
      <c r="Q39" s="6"/>
      <c r="R39" s="6"/>
      <c r="S39" s="7"/>
      <c r="T39" s="6"/>
      <c r="U39" s="8">
        <f>IF(OR(A39="",F39&lt;&gt;"Active"),"",IF(G39="Completed","Completed",IF(H39="","Missing deadline",IF(H39&lt;TODAY(),"Overdue learning",IF(H39&lt;=TODAY()+30,"Due within 30 days","Scheduled")))))</f>
        <v/>
      </c>
      <c r="V39" s="8">
        <f>IF(OR(A39="",F39&lt;&gt;"Active"),"",IF(G39&lt;&gt;"Completed","Not yet completed",IF(J39="","Missing review date",IF(J39&lt;TODAY(),"Review overdue",IF(J39&lt;=TODAY()+30,"Review within 30 days","Scheduled")))))</f>
        <v/>
      </c>
      <c r="W39" s="8">
        <f>IF(OR(A39="",F39&lt;&gt;"Active"),"",IF(K39="No","Not required",IF(K39&lt;&gt;"Yes","Check requirement",IF(L39="Further support needed","Competence concern",IF(L39="Competence confirmed","Confirmed",IF(M39="","Missing assessment due",IF(M39&lt;TODAY(),"Assessment overdue","Assessment outstanding")))))))</f>
        <v/>
      </c>
      <c r="X39" s="8">
        <f>IF(OR(A39="",F39&lt;&gt;"Active"),"",IF(T39="Closed","Closed",IF(AND(T39="Not needed",Q39="",R39="",S39=""),"No action",IF(OR(Q39="",R39="",S39="",T39&lt;&gt;"Open"),"Check action details",IF(S39&lt;TODAY(),"Action overdue","Action open")))))</f>
        <v/>
      </c>
      <c r="Y39" s="8">
        <f>IF(COUNTA(A39:T39)=0,"",IF(F39="Archived","Archived",IF(OR(A39="",B39="",C39="",D39="",E39="",F39&lt;&gt;"Active",COUNTIF(Roles,B39)=0,COUNTIF(Branches,C39)=0,COUNTIF(LearningStatuses,G39)=0,COUNTIF(AssessmentRequired,K39)=0,COUNTIF(AssessmentStatuses,L39)=0,COUNTIF(ActionStatuses,T39)=0,AND(H39&lt;&gt;"",NOT(ISNUMBER(H39))),AND(I39&lt;&gt;"",OR(NOT(ISNUMBER(I39)),I39&gt;TODAY())),AND(J39&lt;&gt;"",NOT(ISNUMBER(J39))),AND(M39&lt;&gt;"",NOT(ISNUMBER(M39))),AND(N39&lt;&gt;"",OR(NOT(ISNUMBER(N39)),N39&gt;TODAY())),AND(S39&lt;&gt;"",NOT(ISNUMBER(S39))),AND(G39="Completed",OR(I39="",P39="",J39="")),AND(G39&lt;&gt;"Completed",OR(I39&lt;&gt;"",H39="")),AND(K39="No",L39&lt;&gt;"Not required"),AND(K39="Yes",OR(L39="Not required",AND(L39&lt;&gt;"Competence confirmed",M39=""))),AND(OR(L39="Competence confirmed",L39="Further support needed"),OR(N39="",O39="",P39="")),AND(L39="Further support needed",T39&lt;&gt;"Open"),X39="Check action details",AND(T39="Closed",OR(Q39="",R39="",P39=""))),"Check required fields/dates","Recorded - verify evidence")))</f>
        <v/>
      </c>
    </row>
    <row r="40" spans="1:25" ht="32" customHeight="1">
      <c r="A40" s="6"/>
      <c r="B40" s="6"/>
      <c r="C40" s="6"/>
      <c r="D40" s="6"/>
      <c r="E40" s="6"/>
      <c r="F40" s="6"/>
      <c r="G40" s="6"/>
      <c r="H40" s="7"/>
      <c r="I40" s="7"/>
      <c r="J40" s="7"/>
      <c r="K40" s="6"/>
      <c r="L40" s="6"/>
      <c r="M40" s="7"/>
      <c r="N40" s="7"/>
      <c r="O40" s="6"/>
      <c r="P40" s="6"/>
      <c r="Q40" s="6"/>
      <c r="R40" s="6"/>
      <c r="S40" s="7"/>
      <c r="T40" s="6"/>
      <c r="U40" s="8">
        <f>IF(OR(A40="",F40&lt;&gt;"Active"),"",IF(G40="Completed","Completed",IF(H40="","Missing deadline",IF(H40&lt;TODAY(),"Overdue learning",IF(H40&lt;=TODAY()+30,"Due within 30 days","Scheduled")))))</f>
        <v/>
      </c>
      <c r="V40" s="8">
        <f>IF(OR(A40="",F40&lt;&gt;"Active"),"",IF(G40&lt;&gt;"Completed","Not yet completed",IF(J40="","Missing review date",IF(J40&lt;TODAY(),"Review overdue",IF(J40&lt;=TODAY()+30,"Review within 30 days","Scheduled")))))</f>
        <v/>
      </c>
      <c r="W40" s="8">
        <f>IF(OR(A40="",F40&lt;&gt;"Active"),"",IF(K40="No","Not required",IF(K40&lt;&gt;"Yes","Check requirement",IF(L40="Further support needed","Competence concern",IF(L40="Competence confirmed","Confirmed",IF(M40="","Missing assessment due",IF(M40&lt;TODAY(),"Assessment overdue","Assessment outstanding")))))))</f>
        <v/>
      </c>
      <c r="X40" s="8">
        <f>IF(OR(A40="",F40&lt;&gt;"Active"),"",IF(T40="Closed","Closed",IF(AND(T40="Not needed",Q40="",R40="",S40=""),"No action",IF(OR(Q40="",R40="",S40="",T40&lt;&gt;"Open"),"Check action details",IF(S40&lt;TODAY(),"Action overdue","Action open")))))</f>
        <v/>
      </c>
      <c r="Y40" s="8">
        <f>IF(COUNTA(A40:T40)=0,"",IF(F40="Archived","Archived",IF(OR(A40="",B40="",C40="",D40="",E40="",F40&lt;&gt;"Active",COUNTIF(Roles,B40)=0,COUNTIF(Branches,C40)=0,COUNTIF(LearningStatuses,G40)=0,COUNTIF(AssessmentRequired,K40)=0,COUNTIF(AssessmentStatuses,L40)=0,COUNTIF(ActionStatuses,T40)=0,AND(H40&lt;&gt;"",NOT(ISNUMBER(H40))),AND(I40&lt;&gt;"",OR(NOT(ISNUMBER(I40)),I40&gt;TODAY())),AND(J40&lt;&gt;"",NOT(ISNUMBER(J40))),AND(M40&lt;&gt;"",NOT(ISNUMBER(M40))),AND(N40&lt;&gt;"",OR(NOT(ISNUMBER(N40)),N40&gt;TODAY())),AND(S40&lt;&gt;"",NOT(ISNUMBER(S40))),AND(G40="Completed",OR(I40="",P40="",J40="")),AND(G40&lt;&gt;"Completed",OR(I40&lt;&gt;"",H40="")),AND(K40="No",L40&lt;&gt;"Not required"),AND(K40="Yes",OR(L40="Not required",AND(L40&lt;&gt;"Competence confirmed",M40=""))),AND(OR(L40="Competence confirmed",L40="Further support needed"),OR(N40="",O40="",P40="")),AND(L40="Further support needed",T40&lt;&gt;"Open"),X40="Check action details",AND(T40="Closed",OR(Q40="",R40="",P40=""))),"Check required fields/dates","Recorded - verify evidence")))</f>
        <v/>
      </c>
    </row>
    <row r="41" spans="1:25" ht="32" customHeight="1">
      <c r="A41" s="6"/>
      <c r="B41" s="6"/>
      <c r="C41" s="6"/>
      <c r="D41" s="6"/>
      <c r="E41" s="6"/>
      <c r="F41" s="6"/>
      <c r="G41" s="6"/>
      <c r="H41" s="7"/>
      <c r="I41" s="7"/>
      <c r="J41" s="7"/>
      <c r="K41" s="6"/>
      <c r="L41" s="6"/>
      <c r="M41" s="7"/>
      <c r="N41" s="7"/>
      <c r="O41" s="6"/>
      <c r="P41" s="6"/>
      <c r="Q41" s="6"/>
      <c r="R41" s="6"/>
      <c r="S41" s="7"/>
      <c r="T41" s="6"/>
      <c r="U41" s="8">
        <f>IF(OR(A41="",F41&lt;&gt;"Active"),"",IF(G41="Completed","Completed",IF(H41="","Missing deadline",IF(H41&lt;TODAY(),"Overdue learning",IF(H41&lt;=TODAY()+30,"Due within 30 days","Scheduled")))))</f>
        <v/>
      </c>
      <c r="V41" s="8">
        <f>IF(OR(A41="",F41&lt;&gt;"Active"),"",IF(G41&lt;&gt;"Completed","Not yet completed",IF(J41="","Missing review date",IF(J41&lt;TODAY(),"Review overdue",IF(J41&lt;=TODAY()+30,"Review within 30 days","Scheduled")))))</f>
        <v/>
      </c>
      <c r="W41" s="8">
        <f>IF(OR(A41="",F41&lt;&gt;"Active"),"",IF(K41="No","Not required",IF(K41&lt;&gt;"Yes","Check requirement",IF(L41="Further support needed","Competence concern",IF(L41="Competence confirmed","Confirmed",IF(M41="","Missing assessment due",IF(M41&lt;TODAY(),"Assessment overdue","Assessment outstanding")))))))</f>
        <v/>
      </c>
      <c r="X41" s="8">
        <f>IF(OR(A41="",F41&lt;&gt;"Active"),"",IF(T41="Closed","Closed",IF(AND(T41="Not needed",Q41="",R41="",S41=""),"No action",IF(OR(Q41="",R41="",S41="",T41&lt;&gt;"Open"),"Check action details",IF(S41&lt;TODAY(),"Action overdue","Action open")))))</f>
        <v/>
      </c>
      <c r="Y41" s="8">
        <f>IF(COUNTA(A41:T41)=0,"",IF(F41="Archived","Archived",IF(OR(A41="",B41="",C41="",D41="",E41="",F41&lt;&gt;"Active",COUNTIF(Roles,B41)=0,COUNTIF(Branches,C41)=0,COUNTIF(LearningStatuses,G41)=0,COUNTIF(AssessmentRequired,K41)=0,COUNTIF(AssessmentStatuses,L41)=0,COUNTIF(ActionStatuses,T41)=0,AND(H41&lt;&gt;"",NOT(ISNUMBER(H41))),AND(I41&lt;&gt;"",OR(NOT(ISNUMBER(I41)),I41&gt;TODAY())),AND(J41&lt;&gt;"",NOT(ISNUMBER(J41))),AND(M41&lt;&gt;"",NOT(ISNUMBER(M41))),AND(N41&lt;&gt;"",OR(NOT(ISNUMBER(N41)),N41&gt;TODAY())),AND(S41&lt;&gt;"",NOT(ISNUMBER(S41))),AND(G41="Completed",OR(I41="",P41="",J41="")),AND(G41&lt;&gt;"Completed",OR(I41&lt;&gt;"",H41="")),AND(K41="No",L41&lt;&gt;"Not required"),AND(K41="Yes",OR(L41="Not required",AND(L41&lt;&gt;"Competence confirmed",M41=""))),AND(OR(L41="Competence confirmed",L41="Further support needed"),OR(N41="",O41="",P41="")),AND(L41="Further support needed",T41&lt;&gt;"Open"),X41="Check action details",AND(T41="Closed",OR(Q41="",R41="",P41=""))),"Check required fields/dates","Recorded - verify evidence")))</f>
        <v/>
      </c>
    </row>
    <row r="42" spans="1:25" ht="32" customHeight="1">
      <c r="A42" s="6"/>
      <c r="B42" s="6"/>
      <c r="C42" s="6"/>
      <c r="D42" s="6"/>
      <c r="E42" s="6"/>
      <c r="F42" s="6"/>
      <c r="G42" s="6"/>
      <c r="H42" s="7"/>
      <c r="I42" s="7"/>
      <c r="J42" s="7"/>
      <c r="K42" s="6"/>
      <c r="L42" s="6"/>
      <c r="M42" s="7"/>
      <c r="N42" s="7"/>
      <c r="O42" s="6"/>
      <c r="P42" s="6"/>
      <c r="Q42" s="6"/>
      <c r="R42" s="6"/>
      <c r="S42" s="7"/>
      <c r="T42" s="6"/>
      <c r="U42" s="8">
        <f>IF(OR(A42="",F42&lt;&gt;"Active"),"",IF(G42="Completed","Completed",IF(H42="","Missing deadline",IF(H42&lt;TODAY(),"Overdue learning",IF(H42&lt;=TODAY()+30,"Due within 30 days","Scheduled")))))</f>
        <v/>
      </c>
      <c r="V42" s="8">
        <f>IF(OR(A42="",F42&lt;&gt;"Active"),"",IF(G42&lt;&gt;"Completed","Not yet completed",IF(J42="","Missing review date",IF(J42&lt;TODAY(),"Review overdue",IF(J42&lt;=TODAY()+30,"Review within 30 days","Scheduled")))))</f>
        <v/>
      </c>
      <c r="W42" s="8">
        <f>IF(OR(A42="",F42&lt;&gt;"Active"),"",IF(K42="No","Not required",IF(K42&lt;&gt;"Yes","Check requirement",IF(L42="Further support needed","Competence concern",IF(L42="Competence confirmed","Confirmed",IF(M42="","Missing assessment due",IF(M42&lt;TODAY(),"Assessment overdue","Assessment outstanding")))))))</f>
        <v/>
      </c>
      <c r="X42" s="8">
        <f>IF(OR(A42="",F42&lt;&gt;"Active"),"",IF(T42="Closed","Closed",IF(AND(T42="Not needed",Q42="",R42="",S42=""),"No action",IF(OR(Q42="",R42="",S42="",T42&lt;&gt;"Open"),"Check action details",IF(S42&lt;TODAY(),"Action overdue","Action open")))))</f>
        <v/>
      </c>
      <c r="Y42" s="8">
        <f>IF(COUNTA(A42:T42)=0,"",IF(F42="Archived","Archived",IF(OR(A42="",B42="",C42="",D42="",E42="",F42&lt;&gt;"Active",COUNTIF(Roles,B42)=0,COUNTIF(Branches,C42)=0,COUNTIF(LearningStatuses,G42)=0,COUNTIF(AssessmentRequired,K42)=0,COUNTIF(AssessmentStatuses,L42)=0,COUNTIF(ActionStatuses,T42)=0,AND(H42&lt;&gt;"",NOT(ISNUMBER(H42))),AND(I42&lt;&gt;"",OR(NOT(ISNUMBER(I42)),I42&gt;TODAY())),AND(J42&lt;&gt;"",NOT(ISNUMBER(J42))),AND(M42&lt;&gt;"",NOT(ISNUMBER(M42))),AND(N42&lt;&gt;"",OR(NOT(ISNUMBER(N42)),N42&gt;TODAY())),AND(S42&lt;&gt;"",NOT(ISNUMBER(S42))),AND(G42="Completed",OR(I42="",P42="",J42="")),AND(G42&lt;&gt;"Completed",OR(I42&lt;&gt;"",H42="")),AND(K42="No",L42&lt;&gt;"Not required"),AND(K42="Yes",OR(L42="Not required",AND(L42&lt;&gt;"Competence confirmed",M42=""))),AND(OR(L42="Competence confirmed",L42="Further support needed"),OR(N42="",O42="",P42="")),AND(L42="Further support needed",T42&lt;&gt;"Open"),X42="Check action details",AND(T42="Closed",OR(Q42="",R42="",P42=""))),"Check required fields/dates","Recorded - verify evidence")))</f>
        <v/>
      </c>
    </row>
    <row r="43" spans="1:25" ht="32" customHeight="1">
      <c r="A43" s="6"/>
      <c r="B43" s="6"/>
      <c r="C43" s="6"/>
      <c r="D43" s="6"/>
      <c r="E43" s="6"/>
      <c r="F43" s="6"/>
      <c r="G43" s="6"/>
      <c r="H43" s="7"/>
      <c r="I43" s="7"/>
      <c r="J43" s="7"/>
      <c r="K43" s="6"/>
      <c r="L43" s="6"/>
      <c r="M43" s="7"/>
      <c r="N43" s="7"/>
      <c r="O43" s="6"/>
      <c r="P43" s="6"/>
      <c r="Q43" s="6"/>
      <c r="R43" s="6"/>
      <c r="S43" s="7"/>
      <c r="T43" s="6"/>
      <c r="U43" s="8">
        <f>IF(OR(A43="",F43&lt;&gt;"Active"),"",IF(G43="Completed","Completed",IF(H43="","Missing deadline",IF(H43&lt;TODAY(),"Overdue learning",IF(H43&lt;=TODAY()+30,"Due within 30 days","Scheduled")))))</f>
        <v/>
      </c>
      <c r="V43" s="8">
        <f>IF(OR(A43="",F43&lt;&gt;"Active"),"",IF(G43&lt;&gt;"Completed","Not yet completed",IF(J43="","Missing review date",IF(J43&lt;TODAY(),"Review overdue",IF(J43&lt;=TODAY()+30,"Review within 30 days","Scheduled")))))</f>
        <v/>
      </c>
      <c r="W43" s="8">
        <f>IF(OR(A43="",F43&lt;&gt;"Active"),"",IF(K43="No","Not required",IF(K43&lt;&gt;"Yes","Check requirement",IF(L43="Further support needed","Competence concern",IF(L43="Competence confirmed","Confirmed",IF(M43="","Missing assessment due",IF(M43&lt;TODAY(),"Assessment overdue","Assessment outstanding")))))))</f>
        <v/>
      </c>
      <c r="X43" s="8">
        <f>IF(OR(A43="",F43&lt;&gt;"Active"),"",IF(T43="Closed","Closed",IF(AND(T43="Not needed",Q43="",R43="",S43=""),"No action",IF(OR(Q43="",R43="",S43="",T43&lt;&gt;"Open"),"Check action details",IF(S43&lt;TODAY(),"Action overdue","Action open")))))</f>
        <v/>
      </c>
      <c r="Y43" s="8">
        <f>IF(COUNTA(A43:T43)=0,"",IF(F43="Archived","Archived",IF(OR(A43="",B43="",C43="",D43="",E43="",F43&lt;&gt;"Active",COUNTIF(Roles,B43)=0,COUNTIF(Branches,C43)=0,COUNTIF(LearningStatuses,G43)=0,COUNTIF(AssessmentRequired,K43)=0,COUNTIF(AssessmentStatuses,L43)=0,COUNTIF(ActionStatuses,T43)=0,AND(H43&lt;&gt;"",NOT(ISNUMBER(H43))),AND(I43&lt;&gt;"",OR(NOT(ISNUMBER(I43)),I43&gt;TODAY())),AND(J43&lt;&gt;"",NOT(ISNUMBER(J43))),AND(M43&lt;&gt;"",NOT(ISNUMBER(M43))),AND(N43&lt;&gt;"",OR(NOT(ISNUMBER(N43)),N43&gt;TODAY())),AND(S43&lt;&gt;"",NOT(ISNUMBER(S43))),AND(G43="Completed",OR(I43="",P43="",J43="")),AND(G43&lt;&gt;"Completed",OR(I43&lt;&gt;"",H43="")),AND(K43="No",L43&lt;&gt;"Not required"),AND(K43="Yes",OR(L43="Not required",AND(L43&lt;&gt;"Competence confirmed",M43=""))),AND(OR(L43="Competence confirmed",L43="Further support needed"),OR(N43="",O43="",P43="")),AND(L43="Further support needed",T43&lt;&gt;"Open"),X43="Check action details",AND(T43="Closed",OR(Q43="",R43="",P43=""))),"Check required fields/dates","Recorded - verify evidence")))</f>
        <v/>
      </c>
    </row>
    <row r="44" spans="1:25" ht="32" customHeight="1">
      <c r="A44" s="6"/>
      <c r="B44" s="6"/>
      <c r="C44" s="6"/>
      <c r="D44" s="6"/>
      <c r="E44" s="6"/>
      <c r="F44" s="6"/>
      <c r="G44" s="6"/>
      <c r="H44" s="7"/>
      <c r="I44" s="7"/>
      <c r="J44" s="7"/>
      <c r="K44" s="6"/>
      <c r="L44" s="6"/>
      <c r="M44" s="7"/>
      <c r="N44" s="7"/>
      <c r="O44" s="6"/>
      <c r="P44" s="6"/>
      <c r="Q44" s="6"/>
      <c r="R44" s="6"/>
      <c r="S44" s="7"/>
      <c r="T44" s="6"/>
      <c r="U44" s="8">
        <f>IF(OR(A44="",F44&lt;&gt;"Active"),"",IF(G44="Completed","Completed",IF(H44="","Missing deadline",IF(H44&lt;TODAY(),"Overdue learning",IF(H44&lt;=TODAY()+30,"Due within 30 days","Scheduled")))))</f>
        <v/>
      </c>
      <c r="V44" s="8">
        <f>IF(OR(A44="",F44&lt;&gt;"Active"),"",IF(G44&lt;&gt;"Completed","Not yet completed",IF(J44="","Missing review date",IF(J44&lt;TODAY(),"Review overdue",IF(J44&lt;=TODAY()+30,"Review within 30 days","Scheduled")))))</f>
        <v/>
      </c>
      <c r="W44" s="8">
        <f>IF(OR(A44="",F44&lt;&gt;"Active"),"",IF(K44="No","Not required",IF(K44&lt;&gt;"Yes","Check requirement",IF(L44="Further support needed","Competence concern",IF(L44="Competence confirmed","Confirmed",IF(M44="","Missing assessment due",IF(M44&lt;TODAY(),"Assessment overdue","Assessment outstanding")))))))</f>
        <v/>
      </c>
      <c r="X44" s="8">
        <f>IF(OR(A44="",F44&lt;&gt;"Active"),"",IF(T44="Closed","Closed",IF(AND(T44="Not needed",Q44="",R44="",S44=""),"No action",IF(OR(Q44="",R44="",S44="",T44&lt;&gt;"Open"),"Check action details",IF(S44&lt;TODAY(),"Action overdue","Action open")))))</f>
        <v/>
      </c>
      <c r="Y44" s="8">
        <f>IF(COUNTA(A44:T44)=0,"",IF(F44="Archived","Archived",IF(OR(A44="",B44="",C44="",D44="",E44="",F44&lt;&gt;"Active",COUNTIF(Roles,B44)=0,COUNTIF(Branches,C44)=0,COUNTIF(LearningStatuses,G44)=0,COUNTIF(AssessmentRequired,K44)=0,COUNTIF(AssessmentStatuses,L44)=0,COUNTIF(ActionStatuses,T44)=0,AND(H44&lt;&gt;"",NOT(ISNUMBER(H44))),AND(I44&lt;&gt;"",OR(NOT(ISNUMBER(I44)),I44&gt;TODAY())),AND(J44&lt;&gt;"",NOT(ISNUMBER(J44))),AND(M44&lt;&gt;"",NOT(ISNUMBER(M44))),AND(N44&lt;&gt;"",OR(NOT(ISNUMBER(N44)),N44&gt;TODAY())),AND(S44&lt;&gt;"",NOT(ISNUMBER(S44))),AND(G44="Completed",OR(I44="",P44="",J44="")),AND(G44&lt;&gt;"Completed",OR(I44&lt;&gt;"",H44="")),AND(K44="No",L44&lt;&gt;"Not required"),AND(K44="Yes",OR(L44="Not required",AND(L44&lt;&gt;"Competence confirmed",M44=""))),AND(OR(L44="Competence confirmed",L44="Further support needed"),OR(N44="",O44="",P44="")),AND(L44="Further support needed",T44&lt;&gt;"Open"),X44="Check action details",AND(T44="Closed",OR(Q44="",R44="",P44=""))),"Check required fields/dates","Recorded - verify evidence")))</f>
        <v/>
      </c>
    </row>
    <row r="45" spans="1:25" ht="32" customHeight="1">
      <c r="A45" s="6"/>
      <c r="B45" s="6"/>
      <c r="C45" s="6"/>
      <c r="D45" s="6"/>
      <c r="E45" s="6"/>
      <c r="F45" s="6"/>
      <c r="G45" s="6"/>
      <c r="H45" s="7"/>
      <c r="I45" s="7"/>
      <c r="J45" s="7"/>
      <c r="K45" s="6"/>
      <c r="L45" s="6"/>
      <c r="M45" s="7"/>
      <c r="N45" s="7"/>
      <c r="O45" s="6"/>
      <c r="P45" s="6"/>
      <c r="Q45" s="6"/>
      <c r="R45" s="6"/>
      <c r="S45" s="7"/>
      <c r="T45" s="6"/>
      <c r="U45" s="8">
        <f>IF(OR(A45="",F45&lt;&gt;"Active"),"",IF(G45="Completed","Completed",IF(H45="","Missing deadline",IF(H45&lt;TODAY(),"Overdue learning",IF(H45&lt;=TODAY()+30,"Due within 30 days","Scheduled")))))</f>
        <v/>
      </c>
      <c r="V45" s="8">
        <f>IF(OR(A45="",F45&lt;&gt;"Active"),"",IF(G45&lt;&gt;"Completed","Not yet completed",IF(J45="","Missing review date",IF(J45&lt;TODAY(),"Review overdue",IF(J45&lt;=TODAY()+30,"Review within 30 days","Scheduled")))))</f>
        <v/>
      </c>
      <c r="W45" s="8">
        <f>IF(OR(A45="",F45&lt;&gt;"Active"),"",IF(K45="No","Not required",IF(K45&lt;&gt;"Yes","Check requirement",IF(L45="Further support needed","Competence concern",IF(L45="Competence confirmed","Confirmed",IF(M45="","Missing assessment due",IF(M45&lt;TODAY(),"Assessment overdue","Assessment outstanding")))))))</f>
        <v/>
      </c>
      <c r="X45" s="8">
        <f>IF(OR(A45="",F45&lt;&gt;"Active"),"",IF(T45="Closed","Closed",IF(AND(T45="Not needed",Q45="",R45="",S45=""),"No action",IF(OR(Q45="",R45="",S45="",T45&lt;&gt;"Open"),"Check action details",IF(S45&lt;TODAY(),"Action overdue","Action open")))))</f>
        <v/>
      </c>
      <c r="Y45" s="8">
        <f>IF(COUNTA(A45:T45)=0,"",IF(F45="Archived","Archived",IF(OR(A45="",B45="",C45="",D45="",E45="",F45&lt;&gt;"Active",COUNTIF(Roles,B45)=0,COUNTIF(Branches,C45)=0,COUNTIF(LearningStatuses,G45)=0,COUNTIF(AssessmentRequired,K45)=0,COUNTIF(AssessmentStatuses,L45)=0,COUNTIF(ActionStatuses,T45)=0,AND(H45&lt;&gt;"",NOT(ISNUMBER(H45))),AND(I45&lt;&gt;"",OR(NOT(ISNUMBER(I45)),I45&gt;TODAY())),AND(J45&lt;&gt;"",NOT(ISNUMBER(J45))),AND(M45&lt;&gt;"",NOT(ISNUMBER(M45))),AND(N45&lt;&gt;"",OR(NOT(ISNUMBER(N45)),N45&gt;TODAY())),AND(S45&lt;&gt;"",NOT(ISNUMBER(S45))),AND(G45="Completed",OR(I45="",P45="",J45="")),AND(G45&lt;&gt;"Completed",OR(I45&lt;&gt;"",H45="")),AND(K45="No",L45&lt;&gt;"Not required"),AND(K45="Yes",OR(L45="Not required",AND(L45&lt;&gt;"Competence confirmed",M45=""))),AND(OR(L45="Competence confirmed",L45="Further support needed"),OR(N45="",O45="",P45="")),AND(L45="Further support needed",T45&lt;&gt;"Open"),X45="Check action details",AND(T45="Closed",OR(Q45="",R45="",P45=""))),"Check required fields/dates","Recorded - verify evidence")))</f>
        <v/>
      </c>
    </row>
    <row r="46" spans="1:25" ht="32" customHeight="1">
      <c r="A46" s="6"/>
      <c r="B46" s="6"/>
      <c r="C46" s="6"/>
      <c r="D46" s="6"/>
      <c r="E46" s="6"/>
      <c r="F46" s="6"/>
      <c r="G46" s="6"/>
      <c r="H46" s="7"/>
      <c r="I46" s="7"/>
      <c r="J46" s="7"/>
      <c r="K46" s="6"/>
      <c r="L46" s="6"/>
      <c r="M46" s="7"/>
      <c r="N46" s="7"/>
      <c r="O46" s="6"/>
      <c r="P46" s="6"/>
      <c r="Q46" s="6"/>
      <c r="R46" s="6"/>
      <c r="S46" s="7"/>
      <c r="T46" s="6"/>
      <c r="U46" s="8">
        <f>IF(OR(A46="",F46&lt;&gt;"Active"),"",IF(G46="Completed","Completed",IF(H46="","Missing deadline",IF(H46&lt;TODAY(),"Overdue learning",IF(H46&lt;=TODAY()+30,"Due within 30 days","Scheduled")))))</f>
        <v/>
      </c>
      <c r="V46" s="8">
        <f>IF(OR(A46="",F46&lt;&gt;"Active"),"",IF(G46&lt;&gt;"Completed","Not yet completed",IF(J46="","Missing review date",IF(J46&lt;TODAY(),"Review overdue",IF(J46&lt;=TODAY()+30,"Review within 30 days","Scheduled")))))</f>
        <v/>
      </c>
      <c r="W46" s="8">
        <f>IF(OR(A46="",F46&lt;&gt;"Active"),"",IF(K46="No","Not required",IF(K46&lt;&gt;"Yes","Check requirement",IF(L46="Further support needed","Competence concern",IF(L46="Competence confirmed","Confirmed",IF(M46="","Missing assessment due",IF(M46&lt;TODAY(),"Assessment overdue","Assessment outstanding")))))))</f>
        <v/>
      </c>
      <c r="X46" s="8">
        <f>IF(OR(A46="",F46&lt;&gt;"Active"),"",IF(T46="Closed","Closed",IF(AND(T46="Not needed",Q46="",R46="",S46=""),"No action",IF(OR(Q46="",R46="",S46="",T46&lt;&gt;"Open"),"Check action details",IF(S46&lt;TODAY(),"Action overdue","Action open")))))</f>
        <v/>
      </c>
      <c r="Y46" s="8">
        <f>IF(COUNTA(A46:T46)=0,"",IF(F46="Archived","Archived",IF(OR(A46="",B46="",C46="",D46="",E46="",F46&lt;&gt;"Active",COUNTIF(Roles,B46)=0,COUNTIF(Branches,C46)=0,COUNTIF(LearningStatuses,G46)=0,COUNTIF(AssessmentRequired,K46)=0,COUNTIF(AssessmentStatuses,L46)=0,COUNTIF(ActionStatuses,T46)=0,AND(H46&lt;&gt;"",NOT(ISNUMBER(H46))),AND(I46&lt;&gt;"",OR(NOT(ISNUMBER(I46)),I46&gt;TODAY())),AND(J46&lt;&gt;"",NOT(ISNUMBER(J46))),AND(M46&lt;&gt;"",NOT(ISNUMBER(M46))),AND(N46&lt;&gt;"",OR(NOT(ISNUMBER(N46)),N46&gt;TODAY())),AND(S46&lt;&gt;"",NOT(ISNUMBER(S46))),AND(G46="Completed",OR(I46="",P46="",J46="")),AND(G46&lt;&gt;"Completed",OR(I46&lt;&gt;"",H46="")),AND(K46="No",L46&lt;&gt;"Not required"),AND(K46="Yes",OR(L46="Not required",AND(L46&lt;&gt;"Competence confirmed",M46=""))),AND(OR(L46="Competence confirmed",L46="Further support needed"),OR(N46="",O46="",P46="")),AND(L46="Further support needed",T46&lt;&gt;"Open"),X46="Check action details",AND(T46="Closed",OR(Q46="",R46="",P46=""))),"Check required fields/dates","Recorded - verify evidence")))</f>
        <v/>
      </c>
    </row>
    <row r="47" spans="1:25" ht="32" customHeight="1">
      <c r="A47" s="6"/>
      <c r="B47" s="6"/>
      <c r="C47" s="6"/>
      <c r="D47" s="6"/>
      <c r="E47" s="6"/>
      <c r="F47" s="6"/>
      <c r="G47" s="6"/>
      <c r="H47" s="7"/>
      <c r="I47" s="7"/>
      <c r="J47" s="7"/>
      <c r="K47" s="6"/>
      <c r="L47" s="6"/>
      <c r="M47" s="7"/>
      <c r="N47" s="7"/>
      <c r="O47" s="6"/>
      <c r="P47" s="6"/>
      <c r="Q47" s="6"/>
      <c r="R47" s="6"/>
      <c r="S47" s="7"/>
      <c r="T47" s="6"/>
      <c r="U47" s="8">
        <f>IF(OR(A47="",F47&lt;&gt;"Active"),"",IF(G47="Completed","Completed",IF(H47="","Missing deadline",IF(H47&lt;TODAY(),"Overdue learning",IF(H47&lt;=TODAY()+30,"Due within 30 days","Scheduled")))))</f>
        <v/>
      </c>
      <c r="V47" s="8">
        <f>IF(OR(A47="",F47&lt;&gt;"Active"),"",IF(G47&lt;&gt;"Completed","Not yet completed",IF(J47="","Missing review date",IF(J47&lt;TODAY(),"Review overdue",IF(J47&lt;=TODAY()+30,"Review within 30 days","Scheduled")))))</f>
        <v/>
      </c>
      <c r="W47" s="8">
        <f>IF(OR(A47="",F47&lt;&gt;"Active"),"",IF(K47="No","Not required",IF(K47&lt;&gt;"Yes","Check requirement",IF(L47="Further support needed","Competence concern",IF(L47="Competence confirmed","Confirmed",IF(M47="","Missing assessment due",IF(M47&lt;TODAY(),"Assessment overdue","Assessment outstanding")))))))</f>
        <v/>
      </c>
      <c r="X47" s="8">
        <f>IF(OR(A47="",F47&lt;&gt;"Active"),"",IF(T47="Closed","Closed",IF(AND(T47="Not needed",Q47="",R47="",S47=""),"No action",IF(OR(Q47="",R47="",S47="",T47&lt;&gt;"Open"),"Check action details",IF(S47&lt;TODAY(),"Action overdue","Action open")))))</f>
        <v/>
      </c>
      <c r="Y47" s="8">
        <f>IF(COUNTA(A47:T47)=0,"",IF(F47="Archived","Archived",IF(OR(A47="",B47="",C47="",D47="",E47="",F47&lt;&gt;"Active",COUNTIF(Roles,B47)=0,COUNTIF(Branches,C47)=0,COUNTIF(LearningStatuses,G47)=0,COUNTIF(AssessmentRequired,K47)=0,COUNTIF(AssessmentStatuses,L47)=0,COUNTIF(ActionStatuses,T47)=0,AND(H47&lt;&gt;"",NOT(ISNUMBER(H47))),AND(I47&lt;&gt;"",OR(NOT(ISNUMBER(I47)),I47&gt;TODAY())),AND(J47&lt;&gt;"",NOT(ISNUMBER(J47))),AND(M47&lt;&gt;"",NOT(ISNUMBER(M47))),AND(N47&lt;&gt;"",OR(NOT(ISNUMBER(N47)),N47&gt;TODAY())),AND(S47&lt;&gt;"",NOT(ISNUMBER(S47))),AND(G47="Completed",OR(I47="",P47="",J47="")),AND(G47&lt;&gt;"Completed",OR(I47&lt;&gt;"",H47="")),AND(K47="No",L47&lt;&gt;"Not required"),AND(K47="Yes",OR(L47="Not required",AND(L47&lt;&gt;"Competence confirmed",M47=""))),AND(OR(L47="Competence confirmed",L47="Further support needed"),OR(N47="",O47="",P47="")),AND(L47="Further support needed",T47&lt;&gt;"Open"),X47="Check action details",AND(T47="Closed",OR(Q47="",R47="",P47=""))),"Check required fields/dates","Recorded - verify evidence")))</f>
        <v/>
      </c>
    </row>
    <row r="48" spans="1:25" ht="32" customHeight="1">
      <c r="A48" s="6"/>
      <c r="B48" s="6"/>
      <c r="C48" s="6"/>
      <c r="D48" s="6"/>
      <c r="E48" s="6"/>
      <c r="F48" s="6"/>
      <c r="G48" s="6"/>
      <c r="H48" s="7"/>
      <c r="I48" s="7"/>
      <c r="J48" s="7"/>
      <c r="K48" s="6"/>
      <c r="L48" s="6"/>
      <c r="M48" s="7"/>
      <c r="N48" s="7"/>
      <c r="O48" s="6"/>
      <c r="P48" s="6"/>
      <c r="Q48" s="6"/>
      <c r="R48" s="6"/>
      <c r="S48" s="7"/>
      <c r="T48" s="6"/>
      <c r="U48" s="8">
        <f>IF(OR(A48="",F48&lt;&gt;"Active"),"",IF(G48="Completed","Completed",IF(H48="","Missing deadline",IF(H48&lt;TODAY(),"Overdue learning",IF(H48&lt;=TODAY()+30,"Due within 30 days","Scheduled")))))</f>
        <v/>
      </c>
      <c r="V48" s="8">
        <f>IF(OR(A48="",F48&lt;&gt;"Active"),"",IF(G48&lt;&gt;"Completed","Not yet completed",IF(J48="","Missing review date",IF(J48&lt;TODAY(),"Review overdue",IF(J48&lt;=TODAY()+30,"Review within 30 days","Scheduled")))))</f>
        <v/>
      </c>
      <c r="W48" s="8">
        <f>IF(OR(A48="",F48&lt;&gt;"Active"),"",IF(K48="No","Not required",IF(K48&lt;&gt;"Yes","Check requirement",IF(L48="Further support needed","Competence concern",IF(L48="Competence confirmed","Confirmed",IF(M48="","Missing assessment due",IF(M48&lt;TODAY(),"Assessment overdue","Assessment outstanding")))))))</f>
        <v/>
      </c>
      <c r="X48" s="8">
        <f>IF(OR(A48="",F48&lt;&gt;"Active"),"",IF(T48="Closed","Closed",IF(AND(T48="Not needed",Q48="",R48="",S48=""),"No action",IF(OR(Q48="",R48="",S48="",T48&lt;&gt;"Open"),"Check action details",IF(S48&lt;TODAY(),"Action overdue","Action open")))))</f>
        <v/>
      </c>
      <c r="Y48" s="8">
        <f>IF(COUNTA(A48:T48)=0,"",IF(F48="Archived","Archived",IF(OR(A48="",B48="",C48="",D48="",E48="",F48&lt;&gt;"Active",COUNTIF(Roles,B48)=0,COUNTIF(Branches,C48)=0,COUNTIF(LearningStatuses,G48)=0,COUNTIF(AssessmentRequired,K48)=0,COUNTIF(AssessmentStatuses,L48)=0,COUNTIF(ActionStatuses,T48)=0,AND(H48&lt;&gt;"",NOT(ISNUMBER(H48))),AND(I48&lt;&gt;"",OR(NOT(ISNUMBER(I48)),I48&gt;TODAY())),AND(J48&lt;&gt;"",NOT(ISNUMBER(J48))),AND(M48&lt;&gt;"",NOT(ISNUMBER(M48))),AND(N48&lt;&gt;"",OR(NOT(ISNUMBER(N48)),N48&gt;TODAY())),AND(S48&lt;&gt;"",NOT(ISNUMBER(S48))),AND(G48="Completed",OR(I48="",P48="",J48="")),AND(G48&lt;&gt;"Completed",OR(I48&lt;&gt;"",H48="")),AND(K48="No",L48&lt;&gt;"Not required"),AND(K48="Yes",OR(L48="Not required",AND(L48&lt;&gt;"Competence confirmed",M48=""))),AND(OR(L48="Competence confirmed",L48="Further support needed"),OR(N48="",O48="",P48="")),AND(L48="Further support needed",T48&lt;&gt;"Open"),X48="Check action details",AND(T48="Closed",OR(Q48="",R48="",P48=""))),"Check required fields/dates","Recorded - verify evidence")))</f>
        <v/>
      </c>
    </row>
    <row r="49" spans="1:25" ht="32" customHeight="1">
      <c r="A49" s="6"/>
      <c r="B49" s="6"/>
      <c r="C49" s="6"/>
      <c r="D49" s="6"/>
      <c r="E49" s="6"/>
      <c r="F49" s="6"/>
      <c r="G49" s="6"/>
      <c r="H49" s="7"/>
      <c r="I49" s="7"/>
      <c r="J49" s="7"/>
      <c r="K49" s="6"/>
      <c r="L49" s="6"/>
      <c r="M49" s="7"/>
      <c r="N49" s="7"/>
      <c r="O49" s="6"/>
      <c r="P49" s="6"/>
      <c r="Q49" s="6"/>
      <c r="R49" s="6"/>
      <c r="S49" s="7"/>
      <c r="T49" s="6"/>
      <c r="U49" s="8">
        <f>IF(OR(A49="",F49&lt;&gt;"Active"),"",IF(G49="Completed","Completed",IF(H49="","Missing deadline",IF(H49&lt;TODAY(),"Overdue learning",IF(H49&lt;=TODAY()+30,"Due within 30 days","Scheduled")))))</f>
        <v/>
      </c>
      <c r="V49" s="8">
        <f>IF(OR(A49="",F49&lt;&gt;"Active"),"",IF(G49&lt;&gt;"Completed","Not yet completed",IF(J49="","Missing review date",IF(J49&lt;TODAY(),"Review overdue",IF(J49&lt;=TODAY()+30,"Review within 30 days","Scheduled")))))</f>
        <v/>
      </c>
      <c r="W49" s="8">
        <f>IF(OR(A49="",F49&lt;&gt;"Active"),"",IF(K49="No","Not required",IF(K49&lt;&gt;"Yes","Check requirement",IF(L49="Further support needed","Competence concern",IF(L49="Competence confirmed","Confirmed",IF(M49="","Missing assessment due",IF(M49&lt;TODAY(),"Assessment overdue","Assessment outstanding")))))))</f>
        <v/>
      </c>
      <c r="X49" s="8">
        <f>IF(OR(A49="",F49&lt;&gt;"Active"),"",IF(T49="Closed","Closed",IF(AND(T49="Not needed",Q49="",R49="",S49=""),"No action",IF(OR(Q49="",R49="",S49="",T49&lt;&gt;"Open"),"Check action details",IF(S49&lt;TODAY(),"Action overdue","Action open")))))</f>
        <v/>
      </c>
      <c r="Y49" s="8">
        <f>IF(COUNTA(A49:T49)=0,"",IF(F49="Archived","Archived",IF(OR(A49="",B49="",C49="",D49="",E49="",F49&lt;&gt;"Active",COUNTIF(Roles,B49)=0,COUNTIF(Branches,C49)=0,COUNTIF(LearningStatuses,G49)=0,COUNTIF(AssessmentRequired,K49)=0,COUNTIF(AssessmentStatuses,L49)=0,COUNTIF(ActionStatuses,T49)=0,AND(H49&lt;&gt;"",NOT(ISNUMBER(H49))),AND(I49&lt;&gt;"",OR(NOT(ISNUMBER(I49)),I49&gt;TODAY())),AND(J49&lt;&gt;"",NOT(ISNUMBER(J49))),AND(M49&lt;&gt;"",NOT(ISNUMBER(M49))),AND(N49&lt;&gt;"",OR(NOT(ISNUMBER(N49)),N49&gt;TODAY())),AND(S49&lt;&gt;"",NOT(ISNUMBER(S49))),AND(G49="Completed",OR(I49="",P49="",J49="")),AND(G49&lt;&gt;"Completed",OR(I49&lt;&gt;"",H49="")),AND(K49="No",L49&lt;&gt;"Not required"),AND(K49="Yes",OR(L49="Not required",AND(L49&lt;&gt;"Competence confirmed",M49=""))),AND(OR(L49="Competence confirmed",L49="Further support needed"),OR(N49="",O49="",P49="")),AND(L49="Further support needed",T49&lt;&gt;"Open"),X49="Check action details",AND(T49="Closed",OR(Q49="",R49="",P49=""))),"Check required fields/dates","Recorded - verify evidence")))</f>
        <v/>
      </c>
    </row>
    <row r="50" spans="1:25" ht="32" customHeight="1">
      <c r="A50" s="6"/>
      <c r="B50" s="6"/>
      <c r="C50" s="6"/>
      <c r="D50" s="6"/>
      <c r="E50" s="6"/>
      <c r="F50" s="6"/>
      <c r="G50" s="6"/>
      <c r="H50" s="7"/>
      <c r="I50" s="7"/>
      <c r="J50" s="7"/>
      <c r="K50" s="6"/>
      <c r="L50" s="6"/>
      <c r="M50" s="7"/>
      <c r="N50" s="7"/>
      <c r="O50" s="6"/>
      <c r="P50" s="6"/>
      <c r="Q50" s="6"/>
      <c r="R50" s="6"/>
      <c r="S50" s="7"/>
      <c r="T50" s="6"/>
      <c r="U50" s="8">
        <f>IF(OR(A50="",F50&lt;&gt;"Active"),"",IF(G50="Completed","Completed",IF(H50="","Missing deadline",IF(H50&lt;TODAY(),"Overdue learning",IF(H50&lt;=TODAY()+30,"Due within 30 days","Scheduled")))))</f>
        <v/>
      </c>
      <c r="V50" s="8">
        <f>IF(OR(A50="",F50&lt;&gt;"Active"),"",IF(G50&lt;&gt;"Completed","Not yet completed",IF(J50="","Missing review date",IF(J50&lt;TODAY(),"Review overdue",IF(J50&lt;=TODAY()+30,"Review within 30 days","Scheduled")))))</f>
        <v/>
      </c>
      <c r="W50" s="8">
        <f>IF(OR(A50="",F50&lt;&gt;"Active"),"",IF(K50="No","Not required",IF(K50&lt;&gt;"Yes","Check requirement",IF(L50="Further support needed","Competence concern",IF(L50="Competence confirmed","Confirmed",IF(M50="","Missing assessment due",IF(M50&lt;TODAY(),"Assessment overdue","Assessment outstanding")))))))</f>
        <v/>
      </c>
      <c r="X50" s="8">
        <f>IF(OR(A50="",F50&lt;&gt;"Active"),"",IF(T50="Closed","Closed",IF(AND(T50="Not needed",Q50="",R50="",S50=""),"No action",IF(OR(Q50="",R50="",S50="",T50&lt;&gt;"Open"),"Check action details",IF(S50&lt;TODAY(),"Action overdue","Action open")))))</f>
        <v/>
      </c>
      <c r="Y50" s="8">
        <f>IF(COUNTA(A50:T50)=0,"",IF(F50="Archived","Archived",IF(OR(A50="",B50="",C50="",D50="",E50="",F50&lt;&gt;"Active",COUNTIF(Roles,B50)=0,COUNTIF(Branches,C50)=0,COUNTIF(LearningStatuses,G50)=0,COUNTIF(AssessmentRequired,K50)=0,COUNTIF(AssessmentStatuses,L50)=0,COUNTIF(ActionStatuses,T50)=0,AND(H50&lt;&gt;"",NOT(ISNUMBER(H50))),AND(I50&lt;&gt;"",OR(NOT(ISNUMBER(I50)),I50&gt;TODAY())),AND(J50&lt;&gt;"",NOT(ISNUMBER(J50))),AND(M50&lt;&gt;"",NOT(ISNUMBER(M50))),AND(N50&lt;&gt;"",OR(NOT(ISNUMBER(N50)),N50&gt;TODAY())),AND(S50&lt;&gt;"",NOT(ISNUMBER(S50))),AND(G50="Completed",OR(I50="",P50="",J50="")),AND(G50&lt;&gt;"Completed",OR(I50&lt;&gt;"",H50="")),AND(K50="No",L50&lt;&gt;"Not required"),AND(K50="Yes",OR(L50="Not required",AND(L50&lt;&gt;"Competence confirmed",M50=""))),AND(OR(L50="Competence confirmed",L50="Further support needed"),OR(N50="",O50="",P50="")),AND(L50="Further support needed",T50&lt;&gt;"Open"),X50="Check action details",AND(T50="Closed",OR(Q50="",R50="",P50=""))),"Check required fields/dates","Recorded - verify evidence")))</f>
        <v/>
      </c>
    </row>
    <row r="51" spans="1:25" ht="32" customHeight="1">
      <c r="A51" s="6"/>
      <c r="B51" s="6"/>
      <c r="C51" s="6"/>
      <c r="D51" s="6"/>
      <c r="E51" s="6"/>
      <c r="F51" s="6"/>
      <c r="G51" s="6"/>
      <c r="H51" s="7"/>
      <c r="I51" s="7"/>
      <c r="J51" s="7"/>
      <c r="K51" s="6"/>
      <c r="L51" s="6"/>
      <c r="M51" s="7"/>
      <c r="N51" s="7"/>
      <c r="O51" s="6"/>
      <c r="P51" s="6"/>
      <c r="Q51" s="6"/>
      <c r="R51" s="6"/>
      <c r="S51" s="7"/>
      <c r="T51" s="6"/>
      <c r="U51" s="8">
        <f>IF(OR(A51="",F51&lt;&gt;"Active"),"",IF(G51="Completed","Completed",IF(H51="","Missing deadline",IF(H51&lt;TODAY(),"Overdue learning",IF(H51&lt;=TODAY()+30,"Due within 30 days","Scheduled")))))</f>
        <v/>
      </c>
      <c r="V51" s="8">
        <f>IF(OR(A51="",F51&lt;&gt;"Active"),"",IF(G51&lt;&gt;"Completed","Not yet completed",IF(J51="","Missing review date",IF(J51&lt;TODAY(),"Review overdue",IF(J51&lt;=TODAY()+30,"Review within 30 days","Scheduled")))))</f>
        <v/>
      </c>
      <c r="W51" s="8">
        <f>IF(OR(A51="",F51&lt;&gt;"Active"),"",IF(K51="No","Not required",IF(K51&lt;&gt;"Yes","Check requirement",IF(L51="Further support needed","Competence concern",IF(L51="Competence confirmed","Confirmed",IF(M51="","Missing assessment due",IF(M51&lt;TODAY(),"Assessment overdue","Assessment outstanding")))))))</f>
        <v/>
      </c>
      <c r="X51" s="8">
        <f>IF(OR(A51="",F51&lt;&gt;"Active"),"",IF(T51="Closed","Closed",IF(AND(T51="Not needed",Q51="",R51="",S51=""),"No action",IF(OR(Q51="",R51="",S51="",T51&lt;&gt;"Open"),"Check action details",IF(S51&lt;TODAY(),"Action overdue","Action open")))))</f>
        <v/>
      </c>
      <c r="Y51" s="8">
        <f>IF(COUNTA(A51:T51)=0,"",IF(F51="Archived","Archived",IF(OR(A51="",B51="",C51="",D51="",E51="",F51&lt;&gt;"Active",COUNTIF(Roles,B51)=0,COUNTIF(Branches,C51)=0,COUNTIF(LearningStatuses,G51)=0,COUNTIF(AssessmentRequired,K51)=0,COUNTIF(AssessmentStatuses,L51)=0,COUNTIF(ActionStatuses,T51)=0,AND(H51&lt;&gt;"",NOT(ISNUMBER(H51))),AND(I51&lt;&gt;"",OR(NOT(ISNUMBER(I51)),I51&gt;TODAY())),AND(J51&lt;&gt;"",NOT(ISNUMBER(J51))),AND(M51&lt;&gt;"",NOT(ISNUMBER(M51))),AND(N51&lt;&gt;"",OR(NOT(ISNUMBER(N51)),N51&gt;TODAY())),AND(S51&lt;&gt;"",NOT(ISNUMBER(S51))),AND(G51="Completed",OR(I51="",P51="",J51="")),AND(G51&lt;&gt;"Completed",OR(I51&lt;&gt;"",H51="")),AND(K51="No",L51&lt;&gt;"Not required"),AND(K51="Yes",OR(L51="Not required",AND(L51&lt;&gt;"Competence confirmed",M51=""))),AND(OR(L51="Competence confirmed",L51="Further support needed"),OR(N51="",O51="",P51="")),AND(L51="Further support needed",T51&lt;&gt;"Open"),X51="Check action details",AND(T51="Closed",OR(Q51="",R51="",P51=""))),"Check required fields/dates","Recorded - verify evidence")))</f>
        <v/>
      </c>
    </row>
    <row r="52" spans="1:25" ht="32" customHeight="1">
      <c r="A52" s="6"/>
      <c r="B52" s="6"/>
      <c r="C52" s="6"/>
      <c r="D52" s="6"/>
      <c r="E52" s="6"/>
      <c r="F52" s="6"/>
      <c r="G52" s="6"/>
      <c r="H52" s="7"/>
      <c r="I52" s="7"/>
      <c r="J52" s="7"/>
      <c r="K52" s="6"/>
      <c r="L52" s="6"/>
      <c r="M52" s="7"/>
      <c r="N52" s="7"/>
      <c r="O52" s="6"/>
      <c r="P52" s="6"/>
      <c r="Q52" s="6"/>
      <c r="R52" s="6"/>
      <c r="S52" s="7"/>
      <c r="T52" s="6"/>
      <c r="U52" s="8">
        <f>IF(OR(A52="",F52&lt;&gt;"Active"),"",IF(G52="Completed","Completed",IF(H52="","Missing deadline",IF(H52&lt;TODAY(),"Overdue learning",IF(H52&lt;=TODAY()+30,"Due within 30 days","Scheduled")))))</f>
        <v/>
      </c>
      <c r="V52" s="8">
        <f>IF(OR(A52="",F52&lt;&gt;"Active"),"",IF(G52&lt;&gt;"Completed","Not yet completed",IF(J52="","Missing review date",IF(J52&lt;TODAY(),"Review overdue",IF(J52&lt;=TODAY()+30,"Review within 30 days","Scheduled")))))</f>
        <v/>
      </c>
      <c r="W52" s="8">
        <f>IF(OR(A52="",F52&lt;&gt;"Active"),"",IF(K52="No","Not required",IF(K52&lt;&gt;"Yes","Check requirement",IF(L52="Further support needed","Competence concern",IF(L52="Competence confirmed","Confirmed",IF(M52="","Missing assessment due",IF(M52&lt;TODAY(),"Assessment overdue","Assessment outstanding")))))))</f>
        <v/>
      </c>
      <c r="X52" s="8">
        <f>IF(OR(A52="",F52&lt;&gt;"Active"),"",IF(T52="Closed","Closed",IF(AND(T52="Not needed",Q52="",R52="",S52=""),"No action",IF(OR(Q52="",R52="",S52="",T52&lt;&gt;"Open"),"Check action details",IF(S52&lt;TODAY(),"Action overdue","Action open")))))</f>
        <v/>
      </c>
      <c r="Y52" s="8">
        <f>IF(COUNTA(A52:T52)=0,"",IF(F52="Archived","Archived",IF(OR(A52="",B52="",C52="",D52="",E52="",F52&lt;&gt;"Active",COUNTIF(Roles,B52)=0,COUNTIF(Branches,C52)=0,COUNTIF(LearningStatuses,G52)=0,COUNTIF(AssessmentRequired,K52)=0,COUNTIF(AssessmentStatuses,L52)=0,COUNTIF(ActionStatuses,T52)=0,AND(H52&lt;&gt;"",NOT(ISNUMBER(H52))),AND(I52&lt;&gt;"",OR(NOT(ISNUMBER(I52)),I52&gt;TODAY())),AND(J52&lt;&gt;"",NOT(ISNUMBER(J52))),AND(M52&lt;&gt;"",NOT(ISNUMBER(M52))),AND(N52&lt;&gt;"",OR(NOT(ISNUMBER(N52)),N52&gt;TODAY())),AND(S52&lt;&gt;"",NOT(ISNUMBER(S52))),AND(G52="Completed",OR(I52="",P52="",J52="")),AND(G52&lt;&gt;"Completed",OR(I52&lt;&gt;"",H52="")),AND(K52="No",L52&lt;&gt;"Not required"),AND(K52="Yes",OR(L52="Not required",AND(L52&lt;&gt;"Competence confirmed",M52=""))),AND(OR(L52="Competence confirmed",L52="Further support needed"),OR(N52="",O52="",P52="")),AND(L52="Further support needed",T52&lt;&gt;"Open"),X52="Check action details",AND(T52="Closed",OR(Q52="",R52="",P52=""))),"Check required fields/dates","Recorded - verify evidence")))</f>
        <v/>
      </c>
    </row>
    <row r="53" spans="1:25" ht="32" customHeight="1">
      <c r="A53" s="6"/>
      <c r="B53" s="6"/>
      <c r="C53" s="6"/>
      <c r="D53" s="6"/>
      <c r="E53" s="6"/>
      <c r="F53" s="6"/>
      <c r="G53" s="6"/>
      <c r="H53" s="7"/>
      <c r="I53" s="7"/>
      <c r="J53" s="7"/>
      <c r="K53" s="6"/>
      <c r="L53" s="6"/>
      <c r="M53" s="7"/>
      <c r="N53" s="7"/>
      <c r="O53" s="6"/>
      <c r="P53" s="6"/>
      <c r="Q53" s="6"/>
      <c r="R53" s="6"/>
      <c r="S53" s="7"/>
      <c r="T53" s="6"/>
      <c r="U53" s="8">
        <f>IF(OR(A53="",F53&lt;&gt;"Active"),"",IF(G53="Completed","Completed",IF(H53="","Missing deadline",IF(H53&lt;TODAY(),"Overdue learning",IF(H53&lt;=TODAY()+30,"Due within 30 days","Scheduled")))))</f>
        <v/>
      </c>
      <c r="V53" s="8">
        <f>IF(OR(A53="",F53&lt;&gt;"Active"),"",IF(G53&lt;&gt;"Completed","Not yet completed",IF(J53="","Missing review date",IF(J53&lt;TODAY(),"Review overdue",IF(J53&lt;=TODAY()+30,"Review within 30 days","Scheduled")))))</f>
        <v/>
      </c>
      <c r="W53" s="8">
        <f>IF(OR(A53="",F53&lt;&gt;"Active"),"",IF(K53="No","Not required",IF(K53&lt;&gt;"Yes","Check requirement",IF(L53="Further support needed","Competence concern",IF(L53="Competence confirmed","Confirmed",IF(M53="","Missing assessment due",IF(M53&lt;TODAY(),"Assessment overdue","Assessment outstanding")))))))</f>
        <v/>
      </c>
      <c r="X53" s="8">
        <f>IF(OR(A53="",F53&lt;&gt;"Active"),"",IF(T53="Closed","Closed",IF(AND(T53="Not needed",Q53="",R53="",S53=""),"No action",IF(OR(Q53="",R53="",S53="",T53&lt;&gt;"Open"),"Check action details",IF(S53&lt;TODAY(),"Action overdue","Action open")))))</f>
        <v/>
      </c>
      <c r="Y53" s="8">
        <f>IF(COUNTA(A53:T53)=0,"",IF(F53="Archived","Archived",IF(OR(A53="",B53="",C53="",D53="",E53="",F53&lt;&gt;"Active",COUNTIF(Roles,B53)=0,COUNTIF(Branches,C53)=0,COUNTIF(LearningStatuses,G53)=0,COUNTIF(AssessmentRequired,K53)=0,COUNTIF(AssessmentStatuses,L53)=0,COUNTIF(ActionStatuses,T53)=0,AND(H53&lt;&gt;"",NOT(ISNUMBER(H53))),AND(I53&lt;&gt;"",OR(NOT(ISNUMBER(I53)),I53&gt;TODAY())),AND(J53&lt;&gt;"",NOT(ISNUMBER(J53))),AND(M53&lt;&gt;"",NOT(ISNUMBER(M53))),AND(N53&lt;&gt;"",OR(NOT(ISNUMBER(N53)),N53&gt;TODAY())),AND(S53&lt;&gt;"",NOT(ISNUMBER(S53))),AND(G53="Completed",OR(I53="",P53="",J53="")),AND(G53&lt;&gt;"Completed",OR(I53&lt;&gt;"",H53="")),AND(K53="No",L53&lt;&gt;"Not required"),AND(K53="Yes",OR(L53="Not required",AND(L53&lt;&gt;"Competence confirmed",M53=""))),AND(OR(L53="Competence confirmed",L53="Further support needed"),OR(N53="",O53="",P53="")),AND(L53="Further support needed",T53&lt;&gt;"Open"),X53="Check action details",AND(T53="Closed",OR(Q53="",R53="",P53=""))),"Check required fields/dates","Recorded - verify evidence")))</f>
        <v/>
      </c>
    </row>
    <row r="54" spans="1:25" ht="32" customHeight="1">
      <c r="A54" s="6"/>
      <c r="B54" s="6"/>
      <c r="C54" s="6"/>
      <c r="D54" s="6"/>
      <c r="E54" s="6"/>
      <c r="F54" s="6"/>
      <c r="G54" s="6"/>
      <c r="H54" s="7"/>
      <c r="I54" s="7"/>
      <c r="J54" s="7"/>
      <c r="K54" s="6"/>
      <c r="L54" s="6"/>
      <c r="M54" s="7"/>
      <c r="N54" s="7"/>
      <c r="O54" s="6"/>
      <c r="P54" s="6"/>
      <c r="Q54" s="6"/>
      <c r="R54" s="6"/>
      <c r="S54" s="7"/>
      <c r="T54" s="6"/>
      <c r="U54" s="8">
        <f>IF(OR(A54="",F54&lt;&gt;"Active"),"",IF(G54="Completed","Completed",IF(H54="","Missing deadline",IF(H54&lt;TODAY(),"Overdue learning",IF(H54&lt;=TODAY()+30,"Due within 30 days","Scheduled")))))</f>
        <v/>
      </c>
      <c r="V54" s="8">
        <f>IF(OR(A54="",F54&lt;&gt;"Active"),"",IF(G54&lt;&gt;"Completed","Not yet completed",IF(J54="","Missing review date",IF(J54&lt;TODAY(),"Review overdue",IF(J54&lt;=TODAY()+30,"Review within 30 days","Scheduled")))))</f>
        <v/>
      </c>
      <c r="W54" s="8">
        <f>IF(OR(A54="",F54&lt;&gt;"Active"),"",IF(K54="No","Not required",IF(K54&lt;&gt;"Yes","Check requirement",IF(L54="Further support needed","Competence concern",IF(L54="Competence confirmed","Confirmed",IF(M54="","Missing assessment due",IF(M54&lt;TODAY(),"Assessment overdue","Assessment outstanding")))))))</f>
        <v/>
      </c>
      <c r="X54" s="8">
        <f>IF(OR(A54="",F54&lt;&gt;"Active"),"",IF(T54="Closed","Closed",IF(AND(T54="Not needed",Q54="",R54="",S54=""),"No action",IF(OR(Q54="",R54="",S54="",T54&lt;&gt;"Open"),"Check action details",IF(S54&lt;TODAY(),"Action overdue","Action open")))))</f>
        <v/>
      </c>
      <c r="Y54" s="8">
        <f>IF(COUNTA(A54:T54)=0,"",IF(F54="Archived","Archived",IF(OR(A54="",B54="",C54="",D54="",E54="",F54&lt;&gt;"Active",COUNTIF(Roles,B54)=0,COUNTIF(Branches,C54)=0,COUNTIF(LearningStatuses,G54)=0,COUNTIF(AssessmentRequired,K54)=0,COUNTIF(AssessmentStatuses,L54)=0,COUNTIF(ActionStatuses,T54)=0,AND(H54&lt;&gt;"",NOT(ISNUMBER(H54))),AND(I54&lt;&gt;"",OR(NOT(ISNUMBER(I54)),I54&gt;TODAY())),AND(J54&lt;&gt;"",NOT(ISNUMBER(J54))),AND(M54&lt;&gt;"",NOT(ISNUMBER(M54))),AND(N54&lt;&gt;"",OR(NOT(ISNUMBER(N54)),N54&gt;TODAY())),AND(S54&lt;&gt;"",NOT(ISNUMBER(S54))),AND(G54="Completed",OR(I54="",P54="",J54="")),AND(G54&lt;&gt;"Completed",OR(I54&lt;&gt;"",H54="")),AND(K54="No",L54&lt;&gt;"Not required"),AND(K54="Yes",OR(L54="Not required",AND(L54&lt;&gt;"Competence confirmed",M54=""))),AND(OR(L54="Competence confirmed",L54="Further support needed"),OR(N54="",O54="",P54="")),AND(L54="Further support needed",T54&lt;&gt;"Open"),X54="Check action details",AND(T54="Closed",OR(Q54="",R54="",P54=""))),"Check required fields/dates","Recorded - verify evidence")))</f>
        <v/>
      </c>
    </row>
    <row r="55" spans="1:25" ht="32" customHeight="1">
      <c r="A55" s="6"/>
      <c r="B55" s="6"/>
      <c r="C55" s="6"/>
      <c r="D55" s="6"/>
      <c r="E55" s="6"/>
      <c r="F55" s="6"/>
      <c r="G55" s="6"/>
      <c r="H55" s="7"/>
      <c r="I55" s="7"/>
      <c r="J55" s="7"/>
      <c r="K55" s="6"/>
      <c r="L55" s="6"/>
      <c r="M55" s="7"/>
      <c r="N55" s="7"/>
      <c r="O55" s="6"/>
      <c r="P55" s="6"/>
      <c r="Q55" s="6"/>
      <c r="R55" s="6"/>
      <c r="S55" s="7"/>
      <c r="T55" s="6"/>
      <c r="U55" s="8">
        <f>IF(OR(A55="",F55&lt;&gt;"Active"),"",IF(G55="Completed","Completed",IF(H55="","Missing deadline",IF(H55&lt;TODAY(),"Overdue learning",IF(H55&lt;=TODAY()+30,"Due within 30 days","Scheduled")))))</f>
        <v/>
      </c>
      <c r="V55" s="8">
        <f>IF(OR(A55="",F55&lt;&gt;"Active"),"",IF(G55&lt;&gt;"Completed","Not yet completed",IF(J55="","Missing review date",IF(J55&lt;TODAY(),"Review overdue",IF(J55&lt;=TODAY()+30,"Review within 30 days","Scheduled")))))</f>
        <v/>
      </c>
      <c r="W55" s="8">
        <f>IF(OR(A55="",F55&lt;&gt;"Active"),"",IF(K55="No","Not required",IF(K55&lt;&gt;"Yes","Check requirement",IF(L55="Further support needed","Competence concern",IF(L55="Competence confirmed","Confirmed",IF(M55="","Missing assessment due",IF(M55&lt;TODAY(),"Assessment overdue","Assessment outstanding")))))))</f>
        <v/>
      </c>
      <c r="X55" s="8">
        <f>IF(OR(A55="",F55&lt;&gt;"Active"),"",IF(T55="Closed","Closed",IF(AND(T55="Not needed",Q55="",R55="",S55=""),"No action",IF(OR(Q55="",R55="",S55="",T55&lt;&gt;"Open"),"Check action details",IF(S55&lt;TODAY(),"Action overdue","Action open")))))</f>
        <v/>
      </c>
      <c r="Y55" s="8">
        <f>IF(COUNTA(A55:T55)=0,"",IF(F55="Archived","Archived",IF(OR(A55="",B55="",C55="",D55="",E55="",F55&lt;&gt;"Active",COUNTIF(Roles,B55)=0,COUNTIF(Branches,C55)=0,COUNTIF(LearningStatuses,G55)=0,COUNTIF(AssessmentRequired,K55)=0,COUNTIF(AssessmentStatuses,L55)=0,COUNTIF(ActionStatuses,T55)=0,AND(H55&lt;&gt;"",NOT(ISNUMBER(H55))),AND(I55&lt;&gt;"",OR(NOT(ISNUMBER(I55)),I55&gt;TODAY())),AND(J55&lt;&gt;"",NOT(ISNUMBER(J55))),AND(M55&lt;&gt;"",NOT(ISNUMBER(M55))),AND(N55&lt;&gt;"",OR(NOT(ISNUMBER(N55)),N55&gt;TODAY())),AND(S55&lt;&gt;"",NOT(ISNUMBER(S55))),AND(G55="Completed",OR(I55="",P55="",J55="")),AND(G55&lt;&gt;"Completed",OR(I55&lt;&gt;"",H55="")),AND(K55="No",L55&lt;&gt;"Not required"),AND(K55="Yes",OR(L55="Not required",AND(L55&lt;&gt;"Competence confirmed",M55=""))),AND(OR(L55="Competence confirmed",L55="Further support needed"),OR(N55="",O55="",P55="")),AND(L55="Further support needed",T55&lt;&gt;"Open"),X55="Check action details",AND(T55="Closed",OR(Q55="",R55="",P55=""))),"Check required fields/dates","Recorded - verify evidence")))</f>
        <v/>
      </c>
    </row>
    <row r="56" spans="1:25" ht="32" customHeight="1">
      <c r="A56" s="6"/>
      <c r="B56" s="6"/>
      <c r="C56" s="6"/>
      <c r="D56" s="6"/>
      <c r="E56" s="6"/>
      <c r="F56" s="6"/>
      <c r="G56" s="6"/>
      <c r="H56" s="7"/>
      <c r="I56" s="7"/>
      <c r="J56" s="7"/>
      <c r="K56" s="6"/>
      <c r="L56" s="6"/>
      <c r="M56" s="7"/>
      <c r="N56" s="7"/>
      <c r="O56" s="6"/>
      <c r="P56" s="6"/>
      <c r="Q56" s="6"/>
      <c r="R56" s="6"/>
      <c r="S56" s="7"/>
      <c r="T56" s="6"/>
      <c r="U56" s="8">
        <f>IF(OR(A56="",F56&lt;&gt;"Active"),"",IF(G56="Completed","Completed",IF(H56="","Missing deadline",IF(H56&lt;TODAY(),"Overdue learning",IF(H56&lt;=TODAY()+30,"Due within 30 days","Scheduled")))))</f>
        <v/>
      </c>
      <c r="V56" s="8">
        <f>IF(OR(A56="",F56&lt;&gt;"Active"),"",IF(G56&lt;&gt;"Completed","Not yet completed",IF(J56="","Missing review date",IF(J56&lt;TODAY(),"Review overdue",IF(J56&lt;=TODAY()+30,"Review within 30 days","Scheduled")))))</f>
        <v/>
      </c>
      <c r="W56" s="8">
        <f>IF(OR(A56="",F56&lt;&gt;"Active"),"",IF(K56="No","Not required",IF(K56&lt;&gt;"Yes","Check requirement",IF(L56="Further support needed","Competence concern",IF(L56="Competence confirmed","Confirmed",IF(M56="","Missing assessment due",IF(M56&lt;TODAY(),"Assessment overdue","Assessment outstanding")))))))</f>
        <v/>
      </c>
      <c r="X56" s="8">
        <f>IF(OR(A56="",F56&lt;&gt;"Active"),"",IF(T56="Closed","Closed",IF(AND(T56="Not needed",Q56="",R56="",S56=""),"No action",IF(OR(Q56="",R56="",S56="",T56&lt;&gt;"Open"),"Check action details",IF(S56&lt;TODAY(),"Action overdue","Action open")))))</f>
        <v/>
      </c>
      <c r="Y56" s="8">
        <f>IF(COUNTA(A56:T56)=0,"",IF(F56="Archived","Archived",IF(OR(A56="",B56="",C56="",D56="",E56="",F56&lt;&gt;"Active",COUNTIF(Roles,B56)=0,COUNTIF(Branches,C56)=0,COUNTIF(LearningStatuses,G56)=0,COUNTIF(AssessmentRequired,K56)=0,COUNTIF(AssessmentStatuses,L56)=0,COUNTIF(ActionStatuses,T56)=0,AND(H56&lt;&gt;"",NOT(ISNUMBER(H56))),AND(I56&lt;&gt;"",OR(NOT(ISNUMBER(I56)),I56&gt;TODAY())),AND(J56&lt;&gt;"",NOT(ISNUMBER(J56))),AND(M56&lt;&gt;"",NOT(ISNUMBER(M56))),AND(N56&lt;&gt;"",OR(NOT(ISNUMBER(N56)),N56&gt;TODAY())),AND(S56&lt;&gt;"",NOT(ISNUMBER(S56))),AND(G56="Completed",OR(I56="",P56="",J56="")),AND(G56&lt;&gt;"Completed",OR(I56&lt;&gt;"",H56="")),AND(K56="No",L56&lt;&gt;"Not required"),AND(K56="Yes",OR(L56="Not required",AND(L56&lt;&gt;"Competence confirmed",M56=""))),AND(OR(L56="Competence confirmed",L56="Further support needed"),OR(N56="",O56="",P56="")),AND(L56="Further support needed",T56&lt;&gt;"Open"),X56="Check action details",AND(T56="Closed",OR(Q56="",R56="",P56=""))),"Check required fields/dates","Recorded - verify evidence")))</f>
        <v/>
      </c>
    </row>
    <row r="57" spans="1:25" ht="32" customHeight="1">
      <c r="A57" s="6"/>
      <c r="B57" s="6"/>
      <c r="C57" s="6"/>
      <c r="D57" s="6"/>
      <c r="E57" s="6"/>
      <c r="F57" s="6"/>
      <c r="G57" s="6"/>
      <c r="H57" s="7"/>
      <c r="I57" s="7"/>
      <c r="J57" s="7"/>
      <c r="K57" s="6"/>
      <c r="L57" s="6"/>
      <c r="M57" s="7"/>
      <c r="N57" s="7"/>
      <c r="O57" s="6"/>
      <c r="P57" s="6"/>
      <c r="Q57" s="6"/>
      <c r="R57" s="6"/>
      <c r="S57" s="7"/>
      <c r="T57" s="6"/>
      <c r="U57" s="8">
        <f>IF(OR(A57="",F57&lt;&gt;"Active"),"",IF(G57="Completed","Completed",IF(H57="","Missing deadline",IF(H57&lt;TODAY(),"Overdue learning",IF(H57&lt;=TODAY()+30,"Due within 30 days","Scheduled")))))</f>
        <v/>
      </c>
      <c r="V57" s="8">
        <f>IF(OR(A57="",F57&lt;&gt;"Active"),"",IF(G57&lt;&gt;"Completed","Not yet completed",IF(J57="","Missing review date",IF(J57&lt;TODAY(),"Review overdue",IF(J57&lt;=TODAY()+30,"Review within 30 days","Scheduled")))))</f>
        <v/>
      </c>
      <c r="W57" s="8">
        <f>IF(OR(A57="",F57&lt;&gt;"Active"),"",IF(K57="No","Not required",IF(K57&lt;&gt;"Yes","Check requirement",IF(L57="Further support needed","Competence concern",IF(L57="Competence confirmed","Confirmed",IF(M57="","Missing assessment due",IF(M57&lt;TODAY(),"Assessment overdue","Assessment outstanding")))))))</f>
        <v/>
      </c>
      <c r="X57" s="8">
        <f>IF(OR(A57="",F57&lt;&gt;"Active"),"",IF(T57="Closed","Closed",IF(AND(T57="Not needed",Q57="",R57="",S57=""),"No action",IF(OR(Q57="",R57="",S57="",T57&lt;&gt;"Open"),"Check action details",IF(S57&lt;TODAY(),"Action overdue","Action open")))))</f>
        <v/>
      </c>
      <c r="Y57" s="8">
        <f>IF(COUNTA(A57:T57)=0,"",IF(F57="Archived","Archived",IF(OR(A57="",B57="",C57="",D57="",E57="",F57&lt;&gt;"Active",COUNTIF(Roles,B57)=0,COUNTIF(Branches,C57)=0,COUNTIF(LearningStatuses,G57)=0,COUNTIF(AssessmentRequired,K57)=0,COUNTIF(AssessmentStatuses,L57)=0,COUNTIF(ActionStatuses,T57)=0,AND(H57&lt;&gt;"",NOT(ISNUMBER(H57))),AND(I57&lt;&gt;"",OR(NOT(ISNUMBER(I57)),I57&gt;TODAY())),AND(J57&lt;&gt;"",NOT(ISNUMBER(J57))),AND(M57&lt;&gt;"",NOT(ISNUMBER(M57))),AND(N57&lt;&gt;"",OR(NOT(ISNUMBER(N57)),N57&gt;TODAY())),AND(S57&lt;&gt;"",NOT(ISNUMBER(S57))),AND(G57="Completed",OR(I57="",P57="",J57="")),AND(G57&lt;&gt;"Completed",OR(I57&lt;&gt;"",H57="")),AND(K57="No",L57&lt;&gt;"Not required"),AND(K57="Yes",OR(L57="Not required",AND(L57&lt;&gt;"Competence confirmed",M57=""))),AND(OR(L57="Competence confirmed",L57="Further support needed"),OR(N57="",O57="",P57="")),AND(L57="Further support needed",T57&lt;&gt;"Open"),X57="Check action details",AND(T57="Closed",OR(Q57="",R57="",P57=""))),"Check required fields/dates","Recorded - verify evidence")))</f>
        <v/>
      </c>
    </row>
    <row r="58" spans="1:25" ht="32" customHeight="1">
      <c r="A58" s="6"/>
      <c r="B58" s="6"/>
      <c r="C58" s="6"/>
      <c r="D58" s="6"/>
      <c r="E58" s="6"/>
      <c r="F58" s="6"/>
      <c r="G58" s="6"/>
      <c r="H58" s="7"/>
      <c r="I58" s="7"/>
      <c r="J58" s="7"/>
      <c r="K58" s="6"/>
      <c r="L58" s="6"/>
      <c r="M58" s="7"/>
      <c r="N58" s="7"/>
      <c r="O58" s="6"/>
      <c r="P58" s="6"/>
      <c r="Q58" s="6"/>
      <c r="R58" s="6"/>
      <c r="S58" s="7"/>
      <c r="T58" s="6"/>
      <c r="U58" s="8">
        <f>IF(OR(A58="",F58&lt;&gt;"Active"),"",IF(G58="Completed","Completed",IF(H58="","Missing deadline",IF(H58&lt;TODAY(),"Overdue learning",IF(H58&lt;=TODAY()+30,"Due within 30 days","Scheduled")))))</f>
        <v/>
      </c>
      <c r="V58" s="8">
        <f>IF(OR(A58="",F58&lt;&gt;"Active"),"",IF(G58&lt;&gt;"Completed","Not yet completed",IF(J58="","Missing review date",IF(J58&lt;TODAY(),"Review overdue",IF(J58&lt;=TODAY()+30,"Review within 30 days","Scheduled")))))</f>
        <v/>
      </c>
      <c r="W58" s="8">
        <f>IF(OR(A58="",F58&lt;&gt;"Active"),"",IF(K58="No","Not required",IF(K58&lt;&gt;"Yes","Check requirement",IF(L58="Further support needed","Competence concern",IF(L58="Competence confirmed","Confirmed",IF(M58="","Missing assessment due",IF(M58&lt;TODAY(),"Assessment overdue","Assessment outstanding")))))))</f>
        <v/>
      </c>
      <c r="X58" s="8">
        <f>IF(OR(A58="",F58&lt;&gt;"Active"),"",IF(T58="Closed","Closed",IF(AND(T58="Not needed",Q58="",R58="",S58=""),"No action",IF(OR(Q58="",R58="",S58="",T58&lt;&gt;"Open"),"Check action details",IF(S58&lt;TODAY(),"Action overdue","Action open")))))</f>
        <v/>
      </c>
      <c r="Y58" s="8">
        <f>IF(COUNTA(A58:T58)=0,"",IF(F58="Archived","Archived",IF(OR(A58="",B58="",C58="",D58="",E58="",F58&lt;&gt;"Active",COUNTIF(Roles,B58)=0,COUNTIF(Branches,C58)=0,COUNTIF(LearningStatuses,G58)=0,COUNTIF(AssessmentRequired,K58)=0,COUNTIF(AssessmentStatuses,L58)=0,COUNTIF(ActionStatuses,T58)=0,AND(H58&lt;&gt;"",NOT(ISNUMBER(H58))),AND(I58&lt;&gt;"",OR(NOT(ISNUMBER(I58)),I58&gt;TODAY())),AND(J58&lt;&gt;"",NOT(ISNUMBER(J58))),AND(M58&lt;&gt;"",NOT(ISNUMBER(M58))),AND(N58&lt;&gt;"",OR(NOT(ISNUMBER(N58)),N58&gt;TODAY())),AND(S58&lt;&gt;"",NOT(ISNUMBER(S58))),AND(G58="Completed",OR(I58="",P58="",J58="")),AND(G58&lt;&gt;"Completed",OR(I58&lt;&gt;"",H58="")),AND(K58="No",L58&lt;&gt;"Not required"),AND(K58="Yes",OR(L58="Not required",AND(L58&lt;&gt;"Competence confirmed",M58=""))),AND(OR(L58="Competence confirmed",L58="Further support needed"),OR(N58="",O58="",P58="")),AND(L58="Further support needed",T58&lt;&gt;"Open"),X58="Check action details",AND(T58="Closed",OR(Q58="",R58="",P58=""))),"Check required fields/dates","Recorded - verify evidence")))</f>
        <v/>
      </c>
    </row>
    <row r="59" spans="1:25" ht="32" customHeight="1">
      <c r="A59" s="6"/>
      <c r="B59" s="6"/>
      <c r="C59" s="6"/>
      <c r="D59" s="6"/>
      <c r="E59" s="6"/>
      <c r="F59" s="6"/>
      <c r="G59" s="6"/>
      <c r="H59" s="7"/>
      <c r="I59" s="7"/>
      <c r="J59" s="7"/>
      <c r="K59" s="6"/>
      <c r="L59" s="6"/>
      <c r="M59" s="7"/>
      <c r="N59" s="7"/>
      <c r="O59" s="6"/>
      <c r="P59" s="6"/>
      <c r="Q59" s="6"/>
      <c r="R59" s="6"/>
      <c r="S59" s="7"/>
      <c r="T59" s="6"/>
      <c r="U59" s="8">
        <f>IF(OR(A59="",F59&lt;&gt;"Active"),"",IF(G59="Completed","Completed",IF(H59="","Missing deadline",IF(H59&lt;TODAY(),"Overdue learning",IF(H59&lt;=TODAY()+30,"Due within 30 days","Scheduled")))))</f>
        <v/>
      </c>
      <c r="V59" s="8">
        <f>IF(OR(A59="",F59&lt;&gt;"Active"),"",IF(G59&lt;&gt;"Completed","Not yet completed",IF(J59="","Missing review date",IF(J59&lt;TODAY(),"Review overdue",IF(J59&lt;=TODAY()+30,"Review within 30 days","Scheduled")))))</f>
        <v/>
      </c>
      <c r="W59" s="8">
        <f>IF(OR(A59="",F59&lt;&gt;"Active"),"",IF(K59="No","Not required",IF(K59&lt;&gt;"Yes","Check requirement",IF(L59="Further support needed","Competence concern",IF(L59="Competence confirmed","Confirmed",IF(M59="","Missing assessment due",IF(M59&lt;TODAY(),"Assessment overdue","Assessment outstanding")))))))</f>
        <v/>
      </c>
      <c r="X59" s="8">
        <f>IF(OR(A59="",F59&lt;&gt;"Active"),"",IF(T59="Closed","Closed",IF(AND(T59="Not needed",Q59="",R59="",S59=""),"No action",IF(OR(Q59="",R59="",S59="",T59&lt;&gt;"Open"),"Check action details",IF(S59&lt;TODAY(),"Action overdue","Action open")))))</f>
        <v/>
      </c>
      <c r="Y59" s="8">
        <f>IF(COUNTA(A59:T59)=0,"",IF(F59="Archived","Archived",IF(OR(A59="",B59="",C59="",D59="",E59="",F59&lt;&gt;"Active",COUNTIF(Roles,B59)=0,COUNTIF(Branches,C59)=0,COUNTIF(LearningStatuses,G59)=0,COUNTIF(AssessmentRequired,K59)=0,COUNTIF(AssessmentStatuses,L59)=0,COUNTIF(ActionStatuses,T59)=0,AND(H59&lt;&gt;"",NOT(ISNUMBER(H59))),AND(I59&lt;&gt;"",OR(NOT(ISNUMBER(I59)),I59&gt;TODAY())),AND(J59&lt;&gt;"",NOT(ISNUMBER(J59))),AND(M59&lt;&gt;"",NOT(ISNUMBER(M59))),AND(N59&lt;&gt;"",OR(NOT(ISNUMBER(N59)),N59&gt;TODAY())),AND(S59&lt;&gt;"",NOT(ISNUMBER(S59))),AND(G59="Completed",OR(I59="",P59="",J59="")),AND(G59&lt;&gt;"Completed",OR(I59&lt;&gt;"",H59="")),AND(K59="No",L59&lt;&gt;"Not required"),AND(K59="Yes",OR(L59="Not required",AND(L59&lt;&gt;"Competence confirmed",M59=""))),AND(OR(L59="Competence confirmed",L59="Further support needed"),OR(N59="",O59="",P59="")),AND(L59="Further support needed",T59&lt;&gt;"Open"),X59="Check action details",AND(T59="Closed",OR(Q59="",R59="",P59=""))),"Check required fields/dates","Recorded - verify evidence")))</f>
        <v/>
      </c>
    </row>
    <row r="60" spans="1:25" ht="32" customHeight="1">
      <c r="A60" s="6"/>
      <c r="B60" s="6"/>
      <c r="C60" s="6"/>
      <c r="D60" s="6"/>
      <c r="E60" s="6"/>
      <c r="F60" s="6"/>
      <c r="G60" s="6"/>
      <c r="H60" s="7"/>
      <c r="I60" s="7"/>
      <c r="J60" s="7"/>
      <c r="K60" s="6"/>
      <c r="L60" s="6"/>
      <c r="M60" s="7"/>
      <c r="N60" s="7"/>
      <c r="O60" s="6"/>
      <c r="P60" s="6"/>
      <c r="Q60" s="6"/>
      <c r="R60" s="6"/>
      <c r="S60" s="7"/>
      <c r="T60" s="6"/>
      <c r="U60" s="8">
        <f>IF(OR(A60="",F60&lt;&gt;"Active"),"",IF(G60="Completed","Completed",IF(H60="","Missing deadline",IF(H60&lt;TODAY(),"Overdue learning",IF(H60&lt;=TODAY()+30,"Due within 30 days","Scheduled")))))</f>
        <v/>
      </c>
      <c r="V60" s="8">
        <f>IF(OR(A60="",F60&lt;&gt;"Active"),"",IF(G60&lt;&gt;"Completed","Not yet completed",IF(J60="","Missing review date",IF(J60&lt;TODAY(),"Review overdue",IF(J60&lt;=TODAY()+30,"Review within 30 days","Scheduled")))))</f>
        <v/>
      </c>
      <c r="W60" s="8">
        <f>IF(OR(A60="",F60&lt;&gt;"Active"),"",IF(K60="No","Not required",IF(K60&lt;&gt;"Yes","Check requirement",IF(L60="Further support needed","Competence concern",IF(L60="Competence confirmed","Confirmed",IF(M60="","Missing assessment due",IF(M60&lt;TODAY(),"Assessment overdue","Assessment outstanding")))))))</f>
        <v/>
      </c>
      <c r="X60" s="8">
        <f>IF(OR(A60="",F60&lt;&gt;"Active"),"",IF(T60="Closed","Closed",IF(AND(T60="Not needed",Q60="",R60="",S60=""),"No action",IF(OR(Q60="",R60="",S60="",T60&lt;&gt;"Open"),"Check action details",IF(S60&lt;TODAY(),"Action overdue","Action open")))))</f>
        <v/>
      </c>
      <c r="Y60" s="8">
        <f>IF(COUNTA(A60:T60)=0,"",IF(F60="Archived","Archived",IF(OR(A60="",B60="",C60="",D60="",E60="",F60&lt;&gt;"Active",COUNTIF(Roles,B60)=0,COUNTIF(Branches,C60)=0,COUNTIF(LearningStatuses,G60)=0,COUNTIF(AssessmentRequired,K60)=0,COUNTIF(AssessmentStatuses,L60)=0,COUNTIF(ActionStatuses,T60)=0,AND(H60&lt;&gt;"",NOT(ISNUMBER(H60))),AND(I60&lt;&gt;"",OR(NOT(ISNUMBER(I60)),I60&gt;TODAY())),AND(J60&lt;&gt;"",NOT(ISNUMBER(J60))),AND(M60&lt;&gt;"",NOT(ISNUMBER(M60))),AND(N60&lt;&gt;"",OR(NOT(ISNUMBER(N60)),N60&gt;TODAY())),AND(S60&lt;&gt;"",NOT(ISNUMBER(S60))),AND(G60="Completed",OR(I60="",P60="",J60="")),AND(G60&lt;&gt;"Completed",OR(I60&lt;&gt;"",H60="")),AND(K60="No",L60&lt;&gt;"Not required"),AND(K60="Yes",OR(L60="Not required",AND(L60&lt;&gt;"Competence confirmed",M60=""))),AND(OR(L60="Competence confirmed",L60="Further support needed"),OR(N60="",O60="",P60="")),AND(L60="Further support needed",T60&lt;&gt;"Open"),X60="Check action details",AND(T60="Closed",OR(Q60="",R60="",P60=""))),"Check required fields/dates","Recorded - verify evidence")))</f>
        <v/>
      </c>
    </row>
    <row r="61" spans="1:25" ht="32" customHeight="1">
      <c r="A61" s="6"/>
      <c r="B61" s="6"/>
      <c r="C61" s="6"/>
      <c r="D61" s="6"/>
      <c r="E61" s="6"/>
      <c r="F61" s="6"/>
      <c r="G61" s="6"/>
      <c r="H61" s="7"/>
      <c r="I61" s="7"/>
      <c r="J61" s="7"/>
      <c r="K61" s="6"/>
      <c r="L61" s="6"/>
      <c r="M61" s="7"/>
      <c r="N61" s="7"/>
      <c r="O61" s="6"/>
      <c r="P61" s="6"/>
      <c r="Q61" s="6"/>
      <c r="R61" s="6"/>
      <c r="S61" s="7"/>
      <c r="T61" s="6"/>
      <c r="U61" s="8">
        <f>IF(OR(A61="",F61&lt;&gt;"Active"),"",IF(G61="Completed","Completed",IF(H61="","Missing deadline",IF(H61&lt;TODAY(),"Overdue learning",IF(H61&lt;=TODAY()+30,"Due within 30 days","Scheduled")))))</f>
        <v/>
      </c>
      <c r="V61" s="8">
        <f>IF(OR(A61="",F61&lt;&gt;"Active"),"",IF(G61&lt;&gt;"Completed","Not yet completed",IF(J61="","Missing review date",IF(J61&lt;TODAY(),"Review overdue",IF(J61&lt;=TODAY()+30,"Review within 30 days","Scheduled")))))</f>
        <v/>
      </c>
      <c r="W61" s="8">
        <f>IF(OR(A61="",F61&lt;&gt;"Active"),"",IF(K61="No","Not required",IF(K61&lt;&gt;"Yes","Check requirement",IF(L61="Further support needed","Competence concern",IF(L61="Competence confirmed","Confirmed",IF(M61="","Missing assessment due",IF(M61&lt;TODAY(),"Assessment overdue","Assessment outstanding")))))))</f>
        <v/>
      </c>
      <c r="X61" s="8">
        <f>IF(OR(A61="",F61&lt;&gt;"Active"),"",IF(T61="Closed","Closed",IF(AND(T61="Not needed",Q61="",R61="",S61=""),"No action",IF(OR(Q61="",R61="",S61="",T61&lt;&gt;"Open"),"Check action details",IF(S61&lt;TODAY(),"Action overdue","Action open")))))</f>
        <v/>
      </c>
      <c r="Y61" s="8">
        <f>IF(COUNTA(A61:T61)=0,"",IF(F61="Archived","Archived",IF(OR(A61="",B61="",C61="",D61="",E61="",F61&lt;&gt;"Active",COUNTIF(Roles,B61)=0,COUNTIF(Branches,C61)=0,COUNTIF(LearningStatuses,G61)=0,COUNTIF(AssessmentRequired,K61)=0,COUNTIF(AssessmentStatuses,L61)=0,COUNTIF(ActionStatuses,T61)=0,AND(H61&lt;&gt;"",NOT(ISNUMBER(H61))),AND(I61&lt;&gt;"",OR(NOT(ISNUMBER(I61)),I61&gt;TODAY())),AND(J61&lt;&gt;"",NOT(ISNUMBER(J61))),AND(M61&lt;&gt;"",NOT(ISNUMBER(M61))),AND(N61&lt;&gt;"",OR(NOT(ISNUMBER(N61)),N61&gt;TODAY())),AND(S61&lt;&gt;"",NOT(ISNUMBER(S61))),AND(G61="Completed",OR(I61="",P61="",J61="")),AND(G61&lt;&gt;"Completed",OR(I61&lt;&gt;"",H61="")),AND(K61="No",L61&lt;&gt;"Not required"),AND(K61="Yes",OR(L61="Not required",AND(L61&lt;&gt;"Competence confirmed",M61=""))),AND(OR(L61="Competence confirmed",L61="Further support needed"),OR(N61="",O61="",P61="")),AND(L61="Further support needed",T61&lt;&gt;"Open"),X61="Check action details",AND(T61="Closed",OR(Q61="",R61="",P61=""))),"Check required fields/dates","Recorded - verify evidence")))</f>
        <v/>
      </c>
    </row>
    <row r="62" spans="1:25" ht="32" customHeight="1">
      <c r="A62" s="6"/>
      <c r="B62" s="6"/>
      <c r="C62" s="6"/>
      <c r="D62" s="6"/>
      <c r="E62" s="6"/>
      <c r="F62" s="6"/>
      <c r="G62" s="6"/>
      <c r="H62" s="7"/>
      <c r="I62" s="7"/>
      <c r="J62" s="7"/>
      <c r="K62" s="6"/>
      <c r="L62" s="6"/>
      <c r="M62" s="7"/>
      <c r="N62" s="7"/>
      <c r="O62" s="6"/>
      <c r="P62" s="6"/>
      <c r="Q62" s="6"/>
      <c r="R62" s="6"/>
      <c r="S62" s="7"/>
      <c r="T62" s="6"/>
      <c r="U62" s="8">
        <f>IF(OR(A62="",F62&lt;&gt;"Active"),"",IF(G62="Completed","Completed",IF(H62="","Missing deadline",IF(H62&lt;TODAY(),"Overdue learning",IF(H62&lt;=TODAY()+30,"Due within 30 days","Scheduled")))))</f>
        <v/>
      </c>
      <c r="V62" s="8">
        <f>IF(OR(A62="",F62&lt;&gt;"Active"),"",IF(G62&lt;&gt;"Completed","Not yet completed",IF(J62="","Missing review date",IF(J62&lt;TODAY(),"Review overdue",IF(J62&lt;=TODAY()+30,"Review within 30 days","Scheduled")))))</f>
        <v/>
      </c>
      <c r="W62" s="8">
        <f>IF(OR(A62="",F62&lt;&gt;"Active"),"",IF(K62="No","Not required",IF(K62&lt;&gt;"Yes","Check requirement",IF(L62="Further support needed","Competence concern",IF(L62="Competence confirmed","Confirmed",IF(M62="","Missing assessment due",IF(M62&lt;TODAY(),"Assessment overdue","Assessment outstanding")))))))</f>
        <v/>
      </c>
      <c r="X62" s="8">
        <f>IF(OR(A62="",F62&lt;&gt;"Active"),"",IF(T62="Closed","Closed",IF(AND(T62="Not needed",Q62="",R62="",S62=""),"No action",IF(OR(Q62="",R62="",S62="",T62&lt;&gt;"Open"),"Check action details",IF(S62&lt;TODAY(),"Action overdue","Action open")))))</f>
        <v/>
      </c>
      <c r="Y62" s="8">
        <f>IF(COUNTA(A62:T62)=0,"",IF(F62="Archived","Archived",IF(OR(A62="",B62="",C62="",D62="",E62="",F62&lt;&gt;"Active",COUNTIF(Roles,B62)=0,COUNTIF(Branches,C62)=0,COUNTIF(LearningStatuses,G62)=0,COUNTIF(AssessmentRequired,K62)=0,COUNTIF(AssessmentStatuses,L62)=0,COUNTIF(ActionStatuses,T62)=0,AND(H62&lt;&gt;"",NOT(ISNUMBER(H62))),AND(I62&lt;&gt;"",OR(NOT(ISNUMBER(I62)),I62&gt;TODAY())),AND(J62&lt;&gt;"",NOT(ISNUMBER(J62))),AND(M62&lt;&gt;"",NOT(ISNUMBER(M62))),AND(N62&lt;&gt;"",OR(NOT(ISNUMBER(N62)),N62&gt;TODAY())),AND(S62&lt;&gt;"",NOT(ISNUMBER(S62))),AND(G62="Completed",OR(I62="",P62="",J62="")),AND(G62&lt;&gt;"Completed",OR(I62&lt;&gt;"",H62="")),AND(K62="No",L62&lt;&gt;"Not required"),AND(K62="Yes",OR(L62="Not required",AND(L62&lt;&gt;"Competence confirmed",M62=""))),AND(OR(L62="Competence confirmed",L62="Further support needed"),OR(N62="",O62="",P62="")),AND(L62="Further support needed",T62&lt;&gt;"Open"),X62="Check action details",AND(T62="Closed",OR(Q62="",R62="",P62=""))),"Check required fields/dates","Recorded - verify evidence")))</f>
        <v/>
      </c>
    </row>
    <row r="63" spans="1:25" ht="32" customHeight="1">
      <c r="A63" s="6"/>
      <c r="B63" s="6"/>
      <c r="C63" s="6"/>
      <c r="D63" s="6"/>
      <c r="E63" s="6"/>
      <c r="F63" s="6"/>
      <c r="G63" s="6"/>
      <c r="H63" s="7"/>
      <c r="I63" s="7"/>
      <c r="J63" s="7"/>
      <c r="K63" s="6"/>
      <c r="L63" s="6"/>
      <c r="M63" s="7"/>
      <c r="N63" s="7"/>
      <c r="O63" s="6"/>
      <c r="P63" s="6"/>
      <c r="Q63" s="6"/>
      <c r="R63" s="6"/>
      <c r="S63" s="7"/>
      <c r="T63" s="6"/>
      <c r="U63" s="8">
        <f>IF(OR(A63="",F63&lt;&gt;"Active"),"",IF(G63="Completed","Completed",IF(H63="","Missing deadline",IF(H63&lt;TODAY(),"Overdue learning",IF(H63&lt;=TODAY()+30,"Due within 30 days","Scheduled")))))</f>
        <v/>
      </c>
      <c r="V63" s="8">
        <f>IF(OR(A63="",F63&lt;&gt;"Active"),"",IF(G63&lt;&gt;"Completed","Not yet completed",IF(J63="","Missing review date",IF(J63&lt;TODAY(),"Review overdue",IF(J63&lt;=TODAY()+30,"Review within 30 days","Scheduled")))))</f>
        <v/>
      </c>
      <c r="W63" s="8">
        <f>IF(OR(A63="",F63&lt;&gt;"Active"),"",IF(K63="No","Not required",IF(K63&lt;&gt;"Yes","Check requirement",IF(L63="Further support needed","Competence concern",IF(L63="Competence confirmed","Confirmed",IF(M63="","Missing assessment due",IF(M63&lt;TODAY(),"Assessment overdue","Assessment outstanding")))))))</f>
        <v/>
      </c>
      <c r="X63" s="8">
        <f>IF(OR(A63="",F63&lt;&gt;"Active"),"",IF(T63="Closed","Closed",IF(AND(T63="Not needed",Q63="",R63="",S63=""),"No action",IF(OR(Q63="",R63="",S63="",T63&lt;&gt;"Open"),"Check action details",IF(S63&lt;TODAY(),"Action overdue","Action open")))))</f>
        <v/>
      </c>
      <c r="Y63" s="8">
        <f>IF(COUNTA(A63:T63)=0,"",IF(F63="Archived","Archived",IF(OR(A63="",B63="",C63="",D63="",E63="",F63&lt;&gt;"Active",COUNTIF(Roles,B63)=0,COUNTIF(Branches,C63)=0,COUNTIF(LearningStatuses,G63)=0,COUNTIF(AssessmentRequired,K63)=0,COUNTIF(AssessmentStatuses,L63)=0,COUNTIF(ActionStatuses,T63)=0,AND(H63&lt;&gt;"",NOT(ISNUMBER(H63))),AND(I63&lt;&gt;"",OR(NOT(ISNUMBER(I63)),I63&gt;TODAY())),AND(J63&lt;&gt;"",NOT(ISNUMBER(J63))),AND(M63&lt;&gt;"",NOT(ISNUMBER(M63))),AND(N63&lt;&gt;"",OR(NOT(ISNUMBER(N63)),N63&gt;TODAY())),AND(S63&lt;&gt;"",NOT(ISNUMBER(S63))),AND(G63="Completed",OR(I63="",P63="",J63="")),AND(G63&lt;&gt;"Completed",OR(I63&lt;&gt;"",H63="")),AND(K63="No",L63&lt;&gt;"Not required"),AND(K63="Yes",OR(L63="Not required",AND(L63&lt;&gt;"Competence confirmed",M63=""))),AND(OR(L63="Competence confirmed",L63="Further support needed"),OR(N63="",O63="",P63="")),AND(L63="Further support needed",T63&lt;&gt;"Open"),X63="Check action details",AND(T63="Closed",OR(Q63="",R63="",P63=""))),"Check required fields/dates","Recorded - verify evidence")))</f>
        <v/>
      </c>
    </row>
    <row r="64" spans="1:25" ht="32" customHeight="1">
      <c r="A64" s="6"/>
      <c r="B64" s="6"/>
      <c r="C64" s="6"/>
      <c r="D64" s="6"/>
      <c r="E64" s="6"/>
      <c r="F64" s="6"/>
      <c r="G64" s="6"/>
      <c r="H64" s="7"/>
      <c r="I64" s="7"/>
      <c r="J64" s="7"/>
      <c r="K64" s="6"/>
      <c r="L64" s="6"/>
      <c r="M64" s="7"/>
      <c r="N64" s="7"/>
      <c r="O64" s="6"/>
      <c r="P64" s="6"/>
      <c r="Q64" s="6"/>
      <c r="R64" s="6"/>
      <c r="S64" s="7"/>
      <c r="T64" s="6"/>
      <c r="U64" s="8">
        <f>IF(OR(A64="",F64&lt;&gt;"Active"),"",IF(G64="Completed","Completed",IF(H64="","Missing deadline",IF(H64&lt;TODAY(),"Overdue learning",IF(H64&lt;=TODAY()+30,"Due within 30 days","Scheduled")))))</f>
        <v/>
      </c>
      <c r="V64" s="8">
        <f>IF(OR(A64="",F64&lt;&gt;"Active"),"",IF(G64&lt;&gt;"Completed","Not yet completed",IF(J64="","Missing review date",IF(J64&lt;TODAY(),"Review overdue",IF(J64&lt;=TODAY()+30,"Review within 30 days","Scheduled")))))</f>
        <v/>
      </c>
      <c r="W64" s="8">
        <f>IF(OR(A64="",F64&lt;&gt;"Active"),"",IF(K64="No","Not required",IF(K64&lt;&gt;"Yes","Check requirement",IF(L64="Further support needed","Competence concern",IF(L64="Competence confirmed","Confirmed",IF(M64="","Missing assessment due",IF(M64&lt;TODAY(),"Assessment overdue","Assessment outstanding")))))))</f>
        <v/>
      </c>
      <c r="X64" s="8">
        <f>IF(OR(A64="",F64&lt;&gt;"Active"),"",IF(T64="Closed","Closed",IF(AND(T64="Not needed",Q64="",R64="",S64=""),"No action",IF(OR(Q64="",R64="",S64="",T64&lt;&gt;"Open"),"Check action details",IF(S64&lt;TODAY(),"Action overdue","Action open")))))</f>
        <v/>
      </c>
      <c r="Y64" s="8">
        <f>IF(COUNTA(A64:T64)=0,"",IF(F64="Archived","Archived",IF(OR(A64="",B64="",C64="",D64="",E64="",F64&lt;&gt;"Active",COUNTIF(Roles,B64)=0,COUNTIF(Branches,C64)=0,COUNTIF(LearningStatuses,G64)=0,COUNTIF(AssessmentRequired,K64)=0,COUNTIF(AssessmentStatuses,L64)=0,COUNTIF(ActionStatuses,T64)=0,AND(H64&lt;&gt;"",NOT(ISNUMBER(H64))),AND(I64&lt;&gt;"",OR(NOT(ISNUMBER(I64)),I64&gt;TODAY())),AND(J64&lt;&gt;"",NOT(ISNUMBER(J64))),AND(M64&lt;&gt;"",NOT(ISNUMBER(M64))),AND(N64&lt;&gt;"",OR(NOT(ISNUMBER(N64)),N64&gt;TODAY())),AND(S64&lt;&gt;"",NOT(ISNUMBER(S64))),AND(G64="Completed",OR(I64="",P64="",J64="")),AND(G64&lt;&gt;"Completed",OR(I64&lt;&gt;"",H64="")),AND(K64="No",L64&lt;&gt;"Not required"),AND(K64="Yes",OR(L64="Not required",AND(L64&lt;&gt;"Competence confirmed",M64=""))),AND(OR(L64="Competence confirmed",L64="Further support needed"),OR(N64="",O64="",P64="")),AND(L64="Further support needed",T64&lt;&gt;"Open"),X64="Check action details",AND(T64="Closed",OR(Q64="",R64="",P64=""))),"Check required fields/dates","Recorded - verify evidence")))</f>
        <v/>
      </c>
    </row>
    <row r="65" spans="1:25" ht="32" customHeight="1">
      <c r="A65" s="6"/>
      <c r="B65" s="6"/>
      <c r="C65" s="6"/>
      <c r="D65" s="6"/>
      <c r="E65" s="6"/>
      <c r="F65" s="6"/>
      <c r="G65" s="6"/>
      <c r="H65" s="7"/>
      <c r="I65" s="7"/>
      <c r="J65" s="7"/>
      <c r="K65" s="6"/>
      <c r="L65" s="6"/>
      <c r="M65" s="7"/>
      <c r="N65" s="7"/>
      <c r="O65" s="6"/>
      <c r="P65" s="6"/>
      <c r="Q65" s="6"/>
      <c r="R65" s="6"/>
      <c r="S65" s="7"/>
      <c r="T65" s="6"/>
      <c r="U65" s="8">
        <f>IF(OR(A65="",F65&lt;&gt;"Active"),"",IF(G65="Completed","Completed",IF(H65="","Missing deadline",IF(H65&lt;TODAY(),"Overdue learning",IF(H65&lt;=TODAY()+30,"Due within 30 days","Scheduled")))))</f>
        <v/>
      </c>
      <c r="V65" s="8">
        <f>IF(OR(A65="",F65&lt;&gt;"Active"),"",IF(G65&lt;&gt;"Completed","Not yet completed",IF(J65="","Missing review date",IF(J65&lt;TODAY(),"Review overdue",IF(J65&lt;=TODAY()+30,"Review within 30 days","Scheduled")))))</f>
        <v/>
      </c>
      <c r="W65" s="8">
        <f>IF(OR(A65="",F65&lt;&gt;"Active"),"",IF(K65="No","Not required",IF(K65&lt;&gt;"Yes","Check requirement",IF(L65="Further support needed","Competence concern",IF(L65="Competence confirmed","Confirmed",IF(M65="","Missing assessment due",IF(M65&lt;TODAY(),"Assessment overdue","Assessment outstanding")))))))</f>
        <v/>
      </c>
      <c r="X65" s="8">
        <f>IF(OR(A65="",F65&lt;&gt;"Active"),"",IF(T65="Closed","Closed",IF(AND(T65="Not needed",Q65="",R65="",S65=""),"No action",IF(OR(Q65="",R65="",S65="",T65&lt;&gt;"Open"),"Check action details",IF(S65&lt;TODAY(),"Action overdue","Action open")))))</f>
        <v/>
      </c>
      <c r="Y65" s="8">
        <f>IF(COUNTA(A65:T65)=0,"",IF(F65="Archived","Archived",IF(OR(A65="",B65="",C65="",D65="",E65="",F65&lt;&gt;"Active",COUNTIF(Roles,B65)=0,COUNTIF(Branches,C65)=0,COUNTIF(LearningStatuses,G65)=0,COUNTIF(AssessmentRequired,K65)=0,COUNTIF(AssessmentStatuses,L65)=0,COUNTIF(ActionStatuses,T65)=0,AND(H65&lt;&gt;"",NOT(ISNUMBER(H65))),AND(I65&lt;&gt;"",OR(NOT(ISNUMBER(I65)),I65&gt;TODAY())),AND(J65&lt;&gt;"",NOT(ISNUMBER(J65))),AND(M65&lt;&gt;"",NOT(ISNUMBER(M65))),AND(N65&lt;&gt;"",OR(NOT(ISNUMBER(N65)),N65&gt;TODAY())),AND(S65&lt;&gt;"",NOT(ISNUMBER(S65))),AND(G65="Completed",OR(I65="",P65="",J65="")),AND(G65&lt;&gt;"Completed",OR(I65&lt;&gt;"",H65="")),AND(K65="No",L65&lt;&gt;"Not required"),AND(K65="Yes",OR(L65="Not required",AND(L65&lt;&gt;"Competence confirmed",M65=""))),AND(OR(L65="Competence confirmed",L65="Further support needed"),OR(N65="",O65="",P65="")),AND(L65="Further support needed",T65&lt;&gt;"Open"),X65="Check action details",AND(T65="Closed",OR(Q65="",R65="",P65=""))),"Check required fields/dates","Recorded - verify evidence")))</f>
        <v/>
      </c>
    </row>
    <row r="66" spans="1:25" ht="32" customHeight="1">
      <c r="A66" s="6"/>
      <c r="B66" s="6"/>
      <c r="C66" s="6"/>
      <c r="D66" s="6"/>
      <c r="E66" s="6"/>
      <c r="F66" s="6"/>
      <c r="G66" s="6"/>
      <c r="H66" s="7"/>
      <c r="I66" s="7"/>
      <c r="J66" s="7"/>
      <c r="K66" s="6"/>
      <c r="L66" s="6"/>
      <c r="M66" s="7"/>
      <c r="N66" s="7"/>
      <c r="O66" s="6"/>
      <c r="P66" s="6"/>
      <c r="Q66" s="6"/>
      <c r="R66" s="6"/>
      <c r="S66" s="7"/>
      <c r="T66" s="6"/>
      <c r="U66" s="8">
        <f>IF(OR(A66="",F66&lt;&gt;"Active"),"",IF(G66="Completed","Completed",IF(H66="","Missing deadline",IF(H66&lt;TODAY(),"Overdue learning",IF(H66&lt;=TODAY()+30,"Due within 30 days","Scheduled")))))</f>
        <v/>
      </c>
      <c r="V66" s="8">
        <f>IF(OR(A66="",F66&lt;&gt;"Active"),"",IF(G66&lt;&gt;"Completed","Not yet completed",IF(J66="","Missing review date",IF(J66&lt;TODAY(),"Review overdue",IF(J66&lt;=TODAY()+30,"Review within 30 days","Scheduled")))))</f>
        <v/>
      </c>
      <c r="W66" s="8">
        <f>IF(OR(A66="",F66&lt;&gt;"Active"),"",IF(K66="No","Not required",IF(K66&lt;&gt;"Yes","Check requirement",IF(L66="Further support needed","Competence concern",IF(L66="Competence confirmed","Confirmed",IF(M66="","Missing assessment due",IF(M66&lt;TODAY(),"Assessment overdue","Assessment outstanding")))))))</f>
        <v/>
      </c>
      <c r="X66" s="8">
        <f>IF(OR(A66="",F66&lt;&gt;"Active"),"",IF(T66="Closed","Closed",IF(AND(T66="Not needed",Q66="",R66="",S66=""),"No action",IF(OR(Q66="",R66="",S66="",T66&lt;&gt;"Open"),"Check action details",IF(S66&lt;TODAY(),"Action overdue","Action open")))))</f>
        <v/>
      </c>
      <c r="Y66" s="8">
        <f>IF(COUNTA(A66:T66)=0,"",IF(F66="Archived","Archived",IF(OR(A66="",B66="",C66="",D66="",E66="",F66&lt;&gt;"Active",COUNTIF(Roles,B66)=0,COUNTIF(Branches,C66)=0,COUNTIF(LearningStatuses,G66)=0,COUNTIF(AssessmentRequired,K66)=0,COUNTIF(AssessmentStatuses,L66)=0,COUNTIF(ActionStatuses,T66)=0,AND(H66&lt;&gt;"",NOT(ISNUMBER(H66))),AND(I66&lt;&gt;"",OR(NOT(ISNUMBER(I66)),I66&gt;TODAY())),AND(J66&lt;&gt;"",NOT(ISNUMBER(J66))),AND(M66&lt;&gt;"",NOT(ISNUMBER(M66))),AND(N66&lt;&gt;"",OR(NOT(ISNUMBER(N66)),N66&gt;TODAY())),AND(S66&lt;&gt;"",NOT(ISNUMBER(S66))),AND(G66="Completed",OR(I66="",P66="",J66="")),AND(G66&lt;&gt;"Completed",OR(I66&lt;&gt;"",H66="")),AND(K66="No",L66&lt;&gt;"Not required"),AND(K66="Yes",OR(L66="Not required",AND(L66&lt;&gt;"Competence confirmed",M66=""))),AND(OR(L66="Competence confirmed",L66="Further support needed"),OR(N66="",O66="",P66="")),AND(L66="Further support needed",T66&lt;&gt;"Open"),X66="Check action details",AND(T66="Closed",OR(Q66="",R66="",P66=""))),"Check required fields/dates","Recorded - verify evidence")))</f>
        <v/>
      </c>
    </row>
    <row r="67" spans="1:25" ht="32" customHeight="1">
      <c r="A67" s="6"/>
      <c r="B67" s="6"/>
      <c r="C67" s="6"/>
      <c r="D67" s="6"/>
      <c r="E67" s="6"/>
      <c r="F67" s="6"/>
      <c r="G67" s="6"/>
      <c r="H67" s="7"/>
      <c r="I67" s="7"/>
      <c r="J67" s="7"/>
      <c r="K67" s="6"/>
      <c r="L67" s="6"/>
      <c r="M67" s="7"/>
      <c r="N67" s="7"/>
      <c r="O67" s="6"/>
      <c r="P67" s="6"/>
      <c r="Q67" s="6"/>
      <c r="R67" s="6"/>
      <c r="S67" s="7"/>
      <c r="T67" s="6"/>
      <c r="U67" s="8">
        <f>IF(OR(A67="",F67&lt;&gt;"Active"),"",IF(G67="Completed","Completed",IF(H67="","Missing deadline",IF(H67&lt;TODAY(),"Overdue learning",IF(H67&lt;=TODAY()+30,"Due within 30 days","Scheduled")))))</f>
        <v/>
      </c>
      <c r="V67" s="8">
        <f>IF(OR(A67="",F67&lt;&gt;"Active"),"",IF(G67&lt;&gt;"Completed","Not yet completed",IF(J67="","Missing review date",IF(J67&lt;TODAY(),"Review overdue",IF(J67&lt;=TODAY()+30,"Review within 30 days","Scheduled")))))</f>
        <v/>
      </c>
      <c r="W67" s="8">
        <f>IF(OR(A67="",F67&lt;&gt;"Active"),"",IF(K67="No","Not required",IF(K67&lt;&gt;"Yes","Check requirement",IF(L67="Further support needed","Competence concern",IF(L67="Competence confirmed","Confirmed",IF(M67="","Missing assessment due",IF(M67&lt;TODAY(),"Assessment overdue","Assessment outstanding")))))))</f>
        <v/>
      </c>
      <c r="X67" s="8">
        <f>IF(OR(A67="",F67&lt;&gt;"Active"),"",IF(T67="Closed","Closed",IF(AND(T67="Not needed",Q67="",R67="",S67=""),"No action",IF(OR(Q67="",R67="",S67="",T67&lt;&gt;"Open"),"Check action details",IF(S67&lt;TODAY(),"Action overdue","Action open")))))</f>
        <v/>
      </c>
      <c r="Y67" s="8">
        <f>IF(COUNTA(A67:T67)=0,"",IF(F67="Archived","Archived",IF(OR(A67="",B67="",C67="",D67="",E67="",F67&lt;&gt;"Active",COUNTIF(Roles,B67)=0,COUNTIF(Branches,C67)=0,COUNTIF(LearningStatuses,G67)=0,COUNTIF(AssessmentRequired,K67)=0,COUNTIF(AssessmentStatuses,L67)=0,COUNTIF(ActionStatuses,T67)=0,AND(H67&lt;&gt;"",NOT(ISNUMBER(H67))),AND(I67&lt;&gt;"",OR(NOT(ISNUMBER(I67)),I67&gt;TODAY())),AND(J67&lt;&gt;"",NOT(ISNUMBER(J67))),AND(M67&lt;&gt;"",NOT(ISNUMBER(M67))),AND(N67&lt;&gt;"",OR(NOT(ISNUMBER(N67)),N67&gt;TODAY())),AND(S67&lt;&gt;"",NOT(ISNUMBER(S67))),AND(G67="Completed",OR(I67="",P67="",J67="")),AND(G67&lt;&gt;"Completed",OR(I67&lt;&gt;"",H67="")),AND(K67="No",L67&lt;&gt;"Not required"),AND(K67="Yes",OR(L67="Not required",AND(L67&lt;&gt;"Competence confirmed",M67=""))),AND(OR(L67="Competence confirmed",L67="Further support needed"),OR(N67="",O67="",P67="")),AND(L67="Further support needed",T67&lt;&gt;"Open"),X67="Check action details",AND(T67="Closed",OR(Q67="",R67="",P67=""))),"Check required fields/dates","Recorded - verify evidence")))</f>
        <v/>
      </c>
    </row>
    <row r="68" spans="1:25" ht="32" customHeight="1">
      <c r="A68" s="6"/>
      <c r="B68" s="6"/>
      <c r="C68" s="6"/>
      <c r="D68" s="6"/>
      <c r="E68" s="6"/>
      <c r="F68" s="6"/>
      <c r="G68" s="6"/>
      <c r="H68" s="7"/>
      <c r="I68" s="7"/>
      <c r="J68" s="7"/>
      <c r="K68" s="6"/>
      <c r="L68" s="6"/>
      <c r="M68" s="7"/>
      <c r="N68" s="7"/>
      <c r="O68" s="6"/>
      <c r="P68" s="6"/>
      <c r="Q68" s="6"/>
      <c r="R68" s="6"/>
      <c r="S68" s="7"/>
      <c r="T68" s="6"/>
      <c r="U68" s="8">
        <f>IF(OR(A68="",F68&lt;&gt;"Active"),"",IF(G68="Completed","Completed",IF(H68="","Missing deadline",IF(H68&lt;TODAY(),"Overdue learning",IF(H68&lt;=TODAY()+30,"Due within 30 days","Scheduled")))))</f>
        <v/>
      </c>
      <c r="V68" s="8">
        <f>IF(OR(A68="",F68&lt;&gt;"Active"),"",IF(G68&lt;&gt;"Completed","Not yet completed",IF(J68="","Missing review date",IF(J68&lt;TODAY(),"Review overdue",IF(J68&lt;=TODAY()+30,"Review within 30 days","Scheduled")))))</f>
        <v/>
      </c>
      <c r="W68" s="8">
        <f>IF(OR(A68="",F68&lt;&gt;"Active"),"",IF(K68="No","Not required",IF(K68&lt;&gt;"Yes","Check requirement",IF(L68="Further support needed","Competence concern",IF(L68="Competence confirmed","Confirmed",IF(M68="","Missing assessment due",IF(M68&lt;TODAY(),"Assessment overdue","Assessment outstanding")))))))</f>
        <v/>
      </c>
      <c r="X68" s="8">
        <f>IF(OR(A68="",F68&lt;&gt;"Active"),"",IF(T68="Closed","Closed",IF(AND(T68="Not needed",Q68="",R68="",S68=""),"No action",IF(OR(Q68="",R68="",S68="",T68&lt;&gt;"Open"),"Check action details",IF(S68&lt;TODAY(),"Action overdue","Action open")))))</f>
        <v/>
      </c>
      <c r="Y68" s="8">
        <f>IF(COUNTA(A68:T68)=0,"",IF(F68="Archived","Archived",IF(OR(A68="",B68="",C68="",D68="",E68="",F68&lt;&gt;"Active",COUNTIF(Roles,B68)=0,COUNTIF(Branches,C68)=0,COUNTIF(LearningStatuses,G68)=0,COUNTIF(AssessmentRequired,K68)=0,COUNTIF(AssessmentStatuses,L68)=0,COUNTIF(ActionStatuses,T68)=0,AND(H68&lt;&gt;"",NOT(ISNUMBER(H68))),AND(I68&lt;&gt;"",OR(NOT(ISNUMBER(I68)),I68&gt;TODAY())),AND(J68&lt;&gt;"",NOT(ISNUMBER(J68))),AND(M68&lt;&gt;"",NOT(ISNUMBER(M68))),AND(N68&lt;&gt;"",OR(NOT(ISNUMBER(N68)),N68&gt;TODAY())),AND(S68&lt;&gt;"",NOT(ISNUMBER(S68))),AND(G68="Completed",OR(I68="",P68="",J68="")),AND(G68&lt;&gt;"Completed",OR(I68&lt;&gt;"",H68="")),AND(K68="No",L68&lt;&gt;"Not required"),AND(K68="Yes",OR(L68="Not required",AND(L68&lt;&gt;"Competence confirmed",M68=""))),AND(OR(L68="Competence confirmed",L68="Further support needed"),OR(N68="",O68="",P68="")),AND(L68="Further support needed",T68&lt;&gt;"Open"),X68="Check action details",AND(T68="Closed",OR(Q68="",R68="",P68=""))),"Check required fields/dates","Recorded - verify evidence")))</f>
        <v/>
      </c>
    </row>
    <row r="69" spans="1:25" ht="32" customHeight="1">
      <c r="A69" s="6"/>
      <c r="B69" s="6"/>
      <c r="C69" s="6"/>
      <c r="D69" s="6"/>
      <c r="E69" s="6"/>
      <c r="F69" s="6"/>
      <c r="G69" s="6"/>
      <c r="H69" s="7"/>
      <c r="I69" s="7"/>
      <c r="J69" s="7"/>
      <c r="K69" s="6"/>
      <c r="L69" s="6"/>
      <c r="M69" s="7"/>
      <c r="N69" s="7"/>
      <c r="O69" s="6"/>
      <c r="P69" s="6"/>
      <c r="Q69" s="6"/>
      <c r="R69" s="6"/>
      <c r="S69" s="7"/>
      <c r="T69" s="6"/>
      <c r="U69" s="8">
        <f>IF(OR(A69="",F69&lt;&gt;"Active"),"",IF(G69="Completed","Completed",IF(H69="","Missing deadline",IF(H69&lt;TODAY(),"Overdue learning",IF(H69&lt;=TODAY()+30,"Due within 30 days","Scheduled")))))</f>
        <v/>
      </c>
      <c r="V69" s="8">
        <f>IF(OR(A69="",F69&lt;&gt;"Active"),"",IF(G69&lt;&gt;"Completed","Not yet completed",IF(J69="","Missing review date",IF(J69&lt;TODAY(),"Review overdue",IF(J69&lt;=TODAY()+30,"Review within 30 days","Scheduled")))))</f>
        <v/>
      </c>
      <c r="W69" s="8">
        <f>IF(OR(A69="",F69&lt;&gt;"Active"),"",IF(K69="No","Not required",IF(K69&lt;&gt;"Yes","Check requirement",IF(L69="Further support needed","Competence concern",IF(L69="Competence confirmed","Confirmed",IF(M69="","Missing assessment due",IF(M69&lt;TODAY(),"Assessment overdue","Assessment outstanding")))))))</f>
        <v/>
      </c>
      <c r="X69" s="8">
        <f>IF(OR(A69="",F69&lt;&gt;"Active"),"",IF(T69="Closed","Closed",IF(AND(T69="Not needed",Q69="",R69="",S69=""),"No action",IF(OR(Q69="",R69="",S69="",T69&lt;&gt;"Open"),"Check action details",IF(S69&lt;TODAY(),"Action overdue","Action open")))))</f>
        <v/>
      </c>
      <c r="Y69" s="8">
        <f>IF(COUNTA(A69:T69)=0,"",IF(F69="Archived","Archived",IF(OR(A69="",B69="",C69="",D69="",E69="",F69&lt;&gt;"Active",COUNTIF(Roles,B69)=0,COUNTIF(Branches,C69)=0,COUNTIF(LearningStatuses,G69)=0,COUNTIF(AssessmentRequired,K69)=0,COUNTIF(AssessmentStatuses,L69)=0,COUNTIF(ActionStatuses,T69)=0,AND(H69&lt;&gt;"",NOT(ISNUMBER(H69))),AND(I69&lt;&gt;"",OR(NOT(ISNUMBER(I69)),I69&gt;TODAY())),AND(J69&lt;&gt;"",NOT(ISNUMBER(J69))),AND(M69&lt;&gt;"",NOT(ISNUMBER(M69))),AND(N69&lt;&gt;"",OR(NOT(ISNUMBER(N69)),N69&gt;TODAY())),AND(S69&lt;&gt;"",NOT(ISNUMBER(S69))),AND(G69="Completed",OR(I69="",P69="",J69="")),AND(G69&lt;&gt;"Completed",OR(I69&lt;&gt;"",H69="")),AND(K69="No",L69&lt;&gt;"Not required"),AND(K69="Yes",OR(L69="Not required",AND(L69&lt;&gt;"Competence confirmed",M69=""))),AND(OR(L69="Competence confirmed",L69="Further support needed"),OR(N69="",O69="",P69="")),AND(L69="Further support needed",T69&lt;&gt;"Open"),X69="Check action details",AND(T69="Closed",OR(Q69="",R69="",P69=""))),"Check required fields/dates","Recorded - verify evidence")))</f>
        <v/>
      </c>
    </row>
    <row r="70" spans="1:25" ht="32" customHeight="1">
      <c r="A70" s="6"/>
      <c r="B70" s="6"/>
      <c r="C70" s="6"/>
      <c r="D70" s="6"/>
      <c r="E70" s="6"/>
      <c r="F70" s="6"/>
      <c r="G70" s="6"/>
      <c r="H70" s="7"/>
      <c r="I70" s="7"/>
      <c r="J70" s="7"/>
      <c r="K70" s="6"/>
      <c r="L70" s="6"/>
      <c r="M70" s="7"/>
      <c r="N70" s="7"/>
      <c r="O70" s="6"/>
      <c r="P70" s="6"/>
      <c r="Q70" s="6"/>
      <c r="R70" s="6"/>
      <c r="S70" s="7"/>
      <c r="T70" s="6"/>
      <c r="U70" s="8">
        <f>IF(OR(A70="",F70&lt;&gt;"Active"),"",IF(G70="Completed","Completed",IF(H70="","Missing deadline",IF(H70&lt;TODAY(),"Overdue learning",IF(H70&lt;=TODAY()+30,"Due within 30 days","Scheduled")))))</f>
        <v/>
      </c>
      <c r="V70" s="8">
        <f>IF(OR(A70="",F70&lt;&gt;"Active"),"",IF(G70&lt;&gt;"Completed","Not yet completed",IF(J70="","Missing review date",IF(J70&lt;TODAY(),"Review overdue",IF(J70&lt;=TODAY()+30,"Review within 30 days","Scheduled")))))</f>
        <v/>
      </c>
      <c r="W70" s="8">
        <f>IF(OR(A70="",F70&lt;&gt;"Active"),"",IF(K70="No","Not required",IF(K70&lt;&gt;"Yes","Check requirement",IF(L70="Further support needed","Competence concern",IF(L70="Competence confirmed","Confirmed",IF(M70="","Missing assessment due",IF(M70&lt;TODAY(),"Assessment overdue","Assessment outstanding")))))))</f>
        <v/>
      </c>
      <c r="X70" s="8">
        <f>IF(OR(A70="",F70&lt;&gt;"Active"),"",IF(T70="Closed","Closed",IF(AND(T70="Not needed",Q70="",R70="",S70=""),"No action",IF(OR(Q70="",R70="",S70="",T70&lt;&gt;"Open"),"Check action details",IF(S70&lt;TODAY(),"Action overdue","Action open")))))</f>
        <v/>
      </c>
      <c r="Y70" s="8">
        <f>IF(COUNTA(A70:T70)=0,"",IF(F70="Archived","Archived",IF(OR(A70="",B70="",C70="",D70="",E70="",F70&lt;&gt;"Active",COUNTIF(Roles,B70)=0,COUNTIF(Branches,C70)=0,COUNTIF(LearningStatuses,G70)=0,COUNTIF(AssessmentRequired,K70)=0,COUNTIF(AssessmentStatuses,L70)=0,COUNTIF(ActionStatuses,T70)=0,AND(H70&lt;&gt;"",NOT(ISNUMBER(H70))),AND(I70&lt;&gt;"",OR(NOT(ISNUMBER(I70)),I70&gt;TODAY())),AND(J70&lt;&gt;"",NOT(ISNUMBER(J70))),AND(M70&lt;&gt;"",NOT(ISNUMBER(M70))),AND(N70&lt;&gt;"",OR(NOT(ISNUMBER(N70)),N70&gt;TODAY())),AND(S70&lt;&gt;"",NOT(ISNUMBER(S70))),AND(G70="Completed",OR(I70="",P70="",J70="")),AND(G70&lt;&gt;"Completed",OR(I70&lt;&gt;"",H70="")),AND(K70="No",L70&lt;&gt;"Not required"),AND(K70="Yes",OR(L70="Not required",AND(L70&lt;&gt;"Competence confirmed",M70=""))),AND(OR(L70="Competence confirmed",L70="Further support needed"),OR(N70="",O70="",P70="")),AND(L70="Further support needed",T70&lt;&gt;"Open"),X70="Check action details",AND(T70="Closed",OR(Q70="",R70="",P70=""))),"Check required fields/dates","Recorded - verify evidence")))</f>
        <v/>
      </c>
    </row>
    <row r="71" spans="1:25" ht="32" customHeight="1">
      <c r="A71" s="6"/>
      <c r="B71" s="6"/>
      <c r="C71" s="6"/>
      <c r="D71" s="6"/>
      <c r="E71" s="6"/>
      <c r="F71" s="6"/>
      <c r="G71" s="6"/>
      <c r="H71" s="7"/>
      <c r="I71" s="7"/>
      <c r="J71" s="7"/>
      <c r="K71" s="6"/>
      <c r="L71" s="6"/>
      <c r="M71" s="7"/>
      <c r="N71" s="7"/>
      <c r="O71" s="6"/>
      <c r="P71" s="6"/>
      <c r="Q71" s="6"/>
      <c r="R71" s="6"/>
      <c r="S71" s="7"/>
      <c r="T71" s="6"/>
      <c r="U71" s="8">
        <f>IF(OR(A71="",F71&lt;&gt;"Active"),"",IF(G71="Completed","Completed",IF(H71="","Missing deadline",IF(H71&lt;TODAY(),"Overdue learning",IF(H71&lt;=TODAY()+30,"Due within 30 days","Scheduled")))))</f>
        <v/>
      </c>
      <c r="V71" s="8">
        <f>IF(OR(A71="",F71&lt;&gt;"Active"),"",IF(G71&lt;&gt;"Completed","Not yet completed",IF(J71="","Missing review date",IF(J71&lt;TODAY(),"Review overdue",IF(J71&lt;=TODAY()+30,"Review within 30 days","Scheduled")))))</f>
        <v/>
      </c>
      <c r="W71" s="8">
        <f>IF(OR(A71="",F71&lt;&gt;"Active"),"",IF(K71="No","Not required",IF(K71&lt;&gt;"Yes","Check requirement",IF(L71="Further support needed","Competence concern",IF(L71="Competence confirmed","Confirmed",IF(M71="","Missing assessment due",IF(M71&lt;TODAY(),"Assessment overdue","Assessment outstanding")))))))</f>
        <v/>
      </c>
      <c r="X71" s="8">
        <f>IF(OR(A71="",F71&lt;&gt;"Active"),"",IF(T71="Closed","Closed",IF(AND(T71="Not needed",Q71="",R71="",S71=""),"No action",IF(OR(Q71="",R71="",S71="",T71&lt;&gt;"Open"),"Check action details",IF(S71&lt;TODAY(),"Action overdue","Action open")))))</f>
        <v/>
      </c>
      <c r="Y71" s="8">
        <f>IF(COUNTA(A71:T71)=0,"",IF(F71="Archived","Archived",IF(OR(A71="",B71="",C71="",D71="",E71="",F71&lt;&gt;"Active",COUNTIF(Roles,B71)=0,COUNTIF(Branches,C71)=0,COUNTIF(LearningStatuses,G71)=0,COUNTIF(AssessmentRequired,K71)=0,COUNTIF(AssessmentStatuses,L71)=0,COUNTIF(ActionStatuses,T71)=0,AND(H71&lt;&gt;"",NOT(ISNUMBER(H71))),AND(I71&lt;&gt;"",OR(NOT(ISNUMBER(I71)),I71&gt;TODAY())),AND(J71&lt;&gt;"",NOT(ISNUMBER(J71))),AND(M71&lt;&gt;"",NOT(ISNUMBER(M71))),AND(N71&lt;&gt;"",OR(NOT(ISNUMBER(N71)),N71&gt;TODAY())),AND(S71&lt;&gt;"",NOT(ISNUMBER(S71))),AND(G71="Completed",OR(I71="",P71="",J71="")),AND(G71&lt;&gt;"Completed",OR(I71&lt;&gt;"",H71="")),AND(K71="No",L71&lt;&gt;"Not required"),AND(K71="Yes",OR(L71="Not required",AND(L71&lt;&gt;"Competence confirmed",M71=""))),AND(OR(L71="Competence confirmed",L71="Further support needed"),OR(N71="",O71="",P71="")),AND(L71="Further support needed",T71&lt;&gt;"Open"),X71="Check action details",AND(T71="Closed",OR(Q71="",R71="",P71=""))),"Check required fields/dates","Recorded - verify evidence")))</f>
        <v/>
      </c>
    </row>
    <row r="72" spans="1:25" ht="32" customHeight="1">
      <c r="A72" s="6"/>
      <c r="B72" s="6"/>
      <c r="C72" s="6"/>
      <c r="D72" s="6"/>
      <c r="E72" s="6"/>
      <c r="F72" s="6"/>
      <c r="G72" s="6"/>
      <c r="H72" s="7"/>
      <c r="I72" s="7"/>
      <c r="J72" s="7"/>
      <c r="K72" s="6"/>
      <c r="L72" s="6"/>
      <c r="M72" s="7"/>
      <c r="N72" s="7"/>
      <c r="O72" s="6"/>
      <c r="P72" s="6"/>
      <c r="Q72" s="6"/>
      <c r="R72" s="6"/>
      <c r="S72" s="7"/>
      <c r="T72" s="6"/>
      <c r="U72" s="8">
        <f>IF(OR(A72="",F72&lt;&gt;"Active"),"",IF(G72="Completed","Completed",IF(H72="","Missing deadline",IF(H72&lt;TODAY(),"Overdue learning",IF(H72&lt;=TODAY()+30,"Due within 30 days","Scheduled")))))</f>
        <v/>
      </c>
      <c r="V72" s="8">
        <f>IF(OR(A72="",F72&lt;&gt;"Active"),"",IF(G72&lt;&gt;"Completed","Not yet completed",IF(J72="","Missing review date",IF(J72&lt;TODAY(),"Review overdue",IF(J72&lt;=TODAY()+30,"Review within 30 days","Scheduled")))))</f>
        <v/>
      </c>
      <c r="W72" s="8">
        <f>IF(OR(A72="",F72&lt;&gt;"Active"),"",IF(K72="No","Not required",IF(K72&lt;&gt;"Yes","Check requirement",IF(L72="Further support needed","Competence concern",IF(L72="Competence confirmed","Confirmed",IF(M72="","Missing assessment due",IF(M72&lt;TODAY(),"Assessment overdue","Assessment outstanding")))))))</f>
        <v/>
      </c>
      <c r="X72" s="8">
        <f>IF(OR(A72="",F72&lt;&gt;"Active"),"",IF(T72="Closed","Closed",IF(AND(T72="Not needed",Q72="",R72="",S72=""),"No action",IF(OR(Q72="",R72="",S72="",T72&lt;&gt;"Open"),"Check action details",IF(S72&lt;TODAY(),"Action overdue","Action open")))))</f>
        <v/>
      </c>
      <c r="Y72" s="8">
        <f>IF(COUNTA(A72:T72)=0,"",IF(F72="Archived","Archived",IF(OR(A72="",B72="",C72="",D72="",E72="",F72&lt;&gt;"Active",COUNTIF(Roles,B72)=0,COUNTIF(Branches,C72)=0,COUNTIF(LearningStatuses,G72)=0,COUNTIF(AssessmentRequired,K72)=0,COUNTIF(AssessmentStatuses,L72)=0,COUNTIF(ActionStatuses,T72)=0,AND(H72&lt;&gt;"",NOT(ISNUMBER(H72))),AND(I72&lt;&gt;"",OR(NOT(ISNUMBER(I72)),I72&gt;TODAY())),AND(J72&lt;&gt;"",NOT(ISNUMBER(J72))),AND(M72&lt;&gt;"",NOT(ISNUMBER(M72))),AND(N72&lt;&gt;"",OR(NOT(ISNUMBER(N72)),N72&gt;TODAY())),AND(S72&lt;&gt;"",NOT(ISNUMBER(S72))),AND(G72="Completed",OR(I72="",P72="",J72="")),AND(G72&lt;&gt;"Completed",OR(I72&lt;&gt;"",H72="")),AND(K72="No",L72&lt;&gt;"Not required"),AND(K72="Yes",OR(L72="Not required",AND(L72&lt;&gt;"Competence confirmed",M72=""))),AND(OR(L72="Competence confirmed",L72="Further support needed"),OR(N72="",O72="",P72="")),AND(L72="Further support needed",T72&lt;&gt;"Open"),X72="Check action details",AND(T72="Closed",OR(Q72="",R72="",P72=""))),"Check required fields/dates","Recorded - verify evidence")))</f>
        <v/>
      </c>
    </row>
    <row r="73" spans="1:25" ht="32" customHeight="1">
      <c r="A73" s="6"/>
      <c r="B73" s="6"/>
      <c r="C73" s="6"/>
      <c r="D73" s="6"/>
      <c r="E73" s="6"/>
      <c r="F73" s="6"/>
      <c r="G73" s="6"/>
      <c r="H73" s="7"/>
      <c r="I73" s="7"/>
      <c r="J73" s="7"/>
      <c r="K73" s="6"/>
      <c r="L73" s="6"/>
      <c r="M73" s="7"/>
      <c r="N73" s="7"/>
      <c r="O73" s="6"/>
      <c r="P73" s="6"/>
      <c r="Q73" s="6"/>
      <c r="R73" s="6"/>
      <c r="S73" s="7"/>
      <c r="T73" s="6"/>
      <c r="U73" s="8">
        <f>IF(OR(A73="",F73&lt;&gt;"Active"),"",IF(G73="Completed","Completed",IF(H73="","Missing deadline",IF(H73&lt;TODAY(),"Overdue learning",IF(H73&lt;=TODAY()+30,"Due within 30 days","Scheduled")))))</f>
        <v/>
      </c>
      <c r="V73" s="8">
        <f>IF(OR(A73="",F73&lt;&gt;"Active"),"",IF(G73&lt;&gt;"Completed","Not yet completed",IF(J73="","Missing review date",IF(J73&lt;TODAY(),"Review overdue",IF(J73&lt;=TODAY()+30,"Review within 30 days","Scheduled")))))</f>
        <v/>
      </c>
      <c r="W73" s="8">
        <f>IF(OR(A73="",F73&lt;&gt;"Active"),"",IF(K73="No","Not required",IF(K73&lt;&gt;"Yes","Check requirement",IF(L73="Further support needed","Competence concern",IF(L73="Competence confirmed","Confirmed",IF(M73="","Missing assessment due",IF(M73&lt;TODAY(),"Assessment overdue","Assessment outstanding")))))))</f>
        <v/>
      </c>
      <c r="X73" s="8">
        <f>IF(OR(A73="",F73&lt;&gt;"Active"),"",IF(T73="Closed","Closed",IF(AND(T73="Not needed",Q73="",R73="",S73=""),"No action",IF(OR(Q73="",R73="",S73="",T73&lt;&gt;"Open"),"Check action details",IF(S73&lt;TODAY(),"Action overdue","Action open")))))</f>
        <v/>
      </c>
      <c r="Y73" s="8">
        <f>IF(COUNTA(A73:T73)=0,"",IF(F73="Archived","Archived",IF(OR(A73="",B73="",C73="",D73="",E73="",F73&lt;&gt;"Active",COUNTIF(Roles,B73)=0,COUNTIF(Branches,C73)=0,COUNTIF(LearningStatuses,G73)=0,COUNTIF(AssessmentRequired,K73)=0,COUNTIF(AssessmentStatuses,L73)=0,COUNTIF(ActionStatuses,T73)=0,AND(H73&lt;&gt;"",NOT(ISNUMBER(H73))),AND(I73&lt;&gt;"",OR(NOT(ISNUMBER(I73)),I73&gt;TODAY())),AND(J73&lt;&gt;"",NOT(ISNUMBER(J73))),AND(M73&lt;&gt;"",NOT(ISNUMBER(M73))),AND(N73&lt;&gt;"",OR(NOT(ISNUMBER(N73)),N73&gt;TODAY())),AND(S73&lt;&gt;"",NOT(ISNUMBER(S73))),AND(G73="Completed",OR(I73="",P73="",J73="")),AND(G73&lt;&gt;"Completed",OR(I73&lt;&gt;"",H73="")),AND(K73="No",L73&lt;&gt;"Not required"),AND(K73="Yes",OR(L73="Not required",AND(L73&lt;&gt;"Competence confirmed",M73=""))),AND(OR(L73="Competence confirmed",L73="Further support needed"),OR(N73="",O73="",P73="")),AND(L73="Further support needed",T73&lt;&gt;"Open"),X73="Check action details",AND(T73="Closed",OR(Q73="",R73="",P73=""))),"Check required fields/dates","Recorded - verify evidence")))</f>
        <v/>
      </c>
    </row>
    <row r="74" spans="1:25" ht="32" customHeight="1">
      <c r="A74" s="6"/>
      <c r="B74" s="6"/>
      <c r="C74" s="6"/>
      <c r="D74" s="6"/>
      <c r="E74" s="6"/>
      <c r="F74" s="6"/>
      <c r="G74" s="6"/>
      <c r="H74" s="7"/>
      <c r="I74" s="7"/>
      <c r="J74" s="7"/>
      <c r="K74" s="6"/>
      <c r="L74" s="6"/>
      <c r="M74" s="7"/>
      <c r="N74" s="7"/>
      <c r="O74" s="6"/>
      <c r="P74" s="6"/>
      <c r="Q74" s="6"/>
      <c r="R74" s="6"/>
      <c r="S74" s="7"/>
      <c r="T74" s="6"/>
      <c r="U74" s="8">
        <f>IF(OR(A74="",F74&lt;&gt;"Active"),"",IF(G74="Completed","Completed",IF(H74="","Missing deadline",IF(H74&lt;TODAY(),"Overdue learning",IF(H74&lt;=TODAY()+30,"Due within 30 days","Scheduled")))))</f>
        <v/>
      </c>
      <c r="V74" s="8">
        <f>IF(OR(A74="",F74&lt;&gt;"Active"),"",IF(G74&lt;&gt;"Completed","Not yet completed",IF(J74="","Missing review date",IF(J74&lt;TODAY(),"Review overdue",IF(J74&lt;=TODAY()+30,"Review within 30 days","Scheduled")))))</f>
        <v/>
      </c>
      <c r="W74" s="8">
        <f>IF(OR(A74="",F74&lt;&gt;"Active"),"",IF(K74="No","Not required",IF(K74&lt;&gt;"Yes","Check requirement",IF(L74="Further support needed","Competence concern",IF(L74="Competence confirmed","Confirmed",IF(M74="","Missing assessment due",IF(M74&lt;TODAY(),"Assessment overdue","Assessment outstanding")))))))</f>
        <v/>
      </c>
      <c r="X74" s="8">
        <f>IF(OR(A74="",F74&lt;&gt;"Active"),"",IF(T74="Closed","Closed",IF(AND(T74="Not needed",Q74="",R74="",S74=""),"No action",IF(OR(Q74="",R74="",S74="",T74&lt;&gt;"Open"),"Check action details",IF(S74&lt;TODAY(),"Action overdue","Action open")))))</f>
        <v/>
      </c>
      <c r="Y74" s="8">
        <f>IF(COUNTA(A74:T74)=0,"",IF(F74="Archived","Archived",IF(OR(A74="",B74="",C74="",D74="",E74="",F74&lt;&gt;"Active",COUNTIF(Roles,B74)=0,COUNTIF(Branches,C74)=0,COUNTIF(LearningStatuses,G74)=0,COUNTIF(AssessmentRequired,K74)=0,COUNTIF(AssessmentStatuses,L74)=0,COUNTIF(ActionStatuses,T74)=0,AND(H74&lt;&gt;"",NOT(ISNUMBER(H74))),AND(I74&lt;&gt;"",OR(NOT(ISNUMBER(I74)),I74&gt;TODAY())),AND(J74&lt;&gt;"",NOT(ISNUMBER(J74))),AND(M74&lt;&gt;"",NOT(ISNUMBER(M74))),AND(N74&lt;&gt;"",OR(NOT(ISNUMBER(N74)),N74&gt;TODAY())),AND(S74&lt;&gt;"",NOT(ISNUMBER(S74))),AND(G74="Completed",OR(I74="",P74="",J74="")),AND(G74&lt;&gt;"Completed",OR(I74&lt;&gt;"",H74="")),AND(K74="No",L74&lt;&gt;"Not required"),AND(K74="Yes",OR(L74="Not required",AND(L74&lt;&gt;"Competence confirmed",M74=""))),AND(OR(L74="Competence confirmed",L74="Further support needed"),OR(N74="",O74="",P74="")),AND(L74="Further support needed",T74&lt;&gt;"Open"),X74="Check action details",AND(T74="Closed",OR(Q74="",R74="",P74=""))),"Check required fields/dates","Recorded - verify evidence")))</f>
        <v/>
      </c>
    </row>
    <row r="75" spans="1:25" ht="32" customHeight="1">
      <c r="A75" s="6"/>
      <c r="B75" s="6"/>
      <c r="C75" s="6"/>
      <c r="D75" s="6"/>
      <c r="E75" s="6"/>
      <c r="F75" s="6"/>
      <c r="G75" s="6"/>
      <c r="H75" s="7"/>
      <c r="I75" s="7"/>
      <c r="J75" s="7"/>
      <c r="K75" s="6"/>
      <c r="L75" s="6"/>
      <c r="M75" s="7"/>
      <c r="N75" s="7"/>
      <c r="O75" s="6"/>
      <c r="P75" s="6"/>
      <c r="Q75" s="6"/>
      <c r="R75" s="6"/>
      <c r="S75" s="7"/>
      <c r="T75" s="6"/>
      <c r="U75" s="8">
        <f>IF(OR(A75="",F75&lt;&gt;"Active"),"",IF(G75="Completed","Completed",IF(H75="","Missing deadline",IF(H75&lt;TODAY(),"Overdue learning",IF(H75&lt;=TODAY()+30,"Due within 30 days","Scheduled")))))</f>
        <v/>
      </c>
      <c r="V75" s="8">
        <f>IF(OR(A75="",F75&lt;&gt;"Active"),"",IF(G75&lt;&gt;"Completed","Not yet completed",IF(J75="","Missing review date",IF(J75&lt;TODAY(),"Review overdue",IF(J75&lt;=TODAY()+30,"Review within 30 days","Scheduled")))))</f>
        <v/>
      </c>
      <c r="W75" s="8">
        <f>IF(OR(A75="",F75&lt;&gt;"Active"),"",IF(K75="No","Not required",IF(K75&lt;&gt;"Yes","Check requirement",IF(L75="Further support needed","Competence concern",IF(L75="Competence confirmed","Confirmed",IF(M75="","Missing assessment due",IF(M75&lt;TODAY(),"Assessment overdue","Assessment outstanding")))))))</f>
        <v/>
      </c>
      <c r="X75" s="8">
        <f>IF(OR(A75="",F75&lt;&gt;"Active"),"",IF(T75="Closed","Closed",IF(AND(T75="Not needed",Q75="",R75="",S75=""),"No action",IF(OR(Q75="",R75="",S75="",T75&lt;&gt;"Open"),"Check action details",IF(S75&lt;TODAY(),"Action overdue","Action open")))))</f>
        <v/>
      </c>
      <c r="Y75" s="8">
        <f>IF(COUNTA(A75:T75)=0,"",IF(F75="Archived","Archived",IF(OR(A75="",B75="",C75="",D75="",E75="",F75&lt;&gt;"Active",COUNTIF(Roles,B75)=0,COUNTIF(Branches,C75)=0,COUNTIF(LearningStatuses,G75)=0,COUNTIF(AssessmentRequired,K75)=0,COUNTIF(AssessmentStatuses,L75)=0,COUNTIF(ActionStatuses,T75)=0,AND(H75&lt;&gt;"",NOT(ISNUMBER(H75))),AND(I75&lt;&gt;"",OR(NOT(ISNUMBER(I75)),I75&gt;TODAY())),AND(J75&lt;&gt;"",NOT(ISNUMBER(J75))),AND(M75&lt;&gt;"",NOT(ISNUMBER(M75))),AND(N75&lt;&gt;"",OR(NOT(ISNUMBER(N75)),N75&gt;TODAY())),AND(S75&lt;&gt;"",NOT(ISNUMBER(S75))),AND(G75="Completed",OR(I75="",P75="",J75="")),AND(G75&lt;&gt;"Completed",OR(I75&lt;&gt;"",H75="")),AND(K75="No",L75&lt;&gt;"Not required"),AND(K75="Yes",OR(L75="Not required",AND(L75&lt;&gt;"Competence confirmed",M75=""))),AND(OR(L75="Competence confirmed",L75="Further support needed"),OR(N75="",O75="",P75="")),AND(L75="Further support needed",T75&lt;&gt;"Open"),X75="Check action details",AND(T75="Closed",OR(Q75="",R75="",P75=""))),"Check required fields/dates","Recorded - verify evidence")))</f>
        <v/>
      </c>
    </row>
    <row r="76" spans="1:25" ht="32" customHeight="1">
      <c r="A76" s="6"/>
      <c r="B76" s="6"/>
      <c r="C76" s="6"/>
      <c r="D76" s="6"/>
      <c r="E76" s="6"/>
      <c r="F76" s="6"/>
      <c r="G76" s="6"/>
      <c r="H76" s="7"/>
      <c r="I76" s="7"/>
      <c r="J76" s="7"/>
      <c r="K76" s="6"/>
      <c r="L76" s="6"/>
      <c r="M76" s="7"/>
      <c r="N76" s="7"/>
      <c r="O76" s="6"/>
      <c r="P76" s="6"/>
      <c r="Q76" s="6"/>
      <c r="R76" s="6"/>
      <c r="S76" s="7"/>
      <c r="T76" s="6"/>
      <c r="U76" s="8">
        <f>IF(OR(A76="",F76&lt;&gt;"Active"),"",IF(G76="Completed","Completed",IF(H76="","Missing deadline",IF(H76&lt;TODAY(),"Overdue learning",IF(H76&lt;=TODAY()+30,"Due within 30 days","Scheduled")))))</f>
        <v/>
      </c>
      <c r="V76" s="8">
        <f>IF(OR(A76="",F76&lt;&gt;"Active"),"",IF(G76&lt;&gt;"Completed","Not yet completed",IF(J76="","Missing review date",IF(J76&lt;TODAY(),"Review overdue",IF(J76&lt;=TODAY()+30,"Review within 30 days","Scheduled")))))</f>
        <v/>
      </c>
      <c r="W76" s="8">
        <f>IF(OR(A76="",F76&lt;&gt;"Active"),"",IF(K76="No","Not required",IF(K76&lt;&gt;"Yes","Check requirement",IF(L76="Further support needed","Competence concern",IF(L76="Competence confirmed","Confirmed",IF(M76="","Missing assessment due",IF(M76&lt;TODAY(),"Assessment overdue","Assessment outstanding")))))))</f>
        <v/>
      </c>
      <c r="X76" s="8">
        <f>IF(OR(A76="",F76&lt;&gt;"Active"),"",IF(T76="Closed","Closed",IF(AND(T76="Not needed",Q76="",R76="",S76=""),"No action",IF(OR(Q76="",R76="",S76="",T76&lt;&gt;"Open"),"Check action details",IF(S76&lt;TODAY(),"Action overdue","Action open")))))</f>
        <v/>
      </c>
      <c r="Y76" s="8">
        <f>IF(COUNTA(A76:T76)=0,"",IF(F76="Archived","Archived",IF(OR(A76="",B76="",C76="",D76="",E76="",F76&lt;&gt;"Active",COUNTIF(Roles,B76)=0,COUNTIF(Branches,C76)=0,COUNTIF(LearningStatuses,G76)=0,COUNTIF(AssessmentRequired,K76)=0,COUNTIF(AssessmentStatuses,L76)=0,COUNTIF(ActionStatuses,T76)=0,AND(H76&lt;&gt;"",NOT(ISNUMBER(H76))),AND(I76&lt;&gt;"",OR(NOT(ISNUMBER(I76)),I76&gt;TODAY())),AND(J76&lt;&gt;"",NOT(ISNUMBER(J76))),AND(M76&lt;&gt;"",NOT(ISNUMBER(M76))),AND(N76&lt;&gt;"",OR(NOT(ISNUMBER(N76)),N76&gt;TODAY())),AND(S76&lt;&gt;"",NOT(ISNUMBER(S76))),AND(G76="Completed",OR(I76="",P76="",J76="")),AND(G76&lt;&gt;"Completed",OR(I76&lt;&gt;"",H76="")),AND(K76="No",L76&lt;&gt;"Not required"),AND(K76="Yes",OR(L76="Not required",AND(L76&lt;&gt;"Competence confirmed",M76=""))),AND(OR(L76="Competence confirmed",L76="Further support needed"),OR(N76="",O76="",P76="")),AND(L76="Further support needed",T76&lt;&gt;"Open"),X76="Check action details",AND(T76="Closed",OR(Q76="",R76="",P76=""))),"Check required fields/dates","Recorded - verify evidence")))</f>
        <v/>
      </c>
    </row>
    <row r="77" spans="1:25" ht="32" customHeight="1">
      <c r="A77" s="6"/>
      <c r="B77" s="6"/>
      <c r="C77" s="6"/>
      <c r="D77" s="6"/>
      <c r="E77" s="6"/>
      <c r="F77" s="6"/>
      <c r="G77" s="6"/>
      <c r="H77" s="7"/>
      <c r="I77" s="7"/>
      <c r="J77" s="7"/>
      <c r="K77" s="6"/>
      <c r="L77" s="6"/>
      <c r="M77" s="7"/>
      <c r="N77" s="7"/>
      <c r="O77" s="6"/>
      <c r="P77" s="6"/>
      <c r="Q77" s="6"/>
      <c r="R77" s="6"/>
      <c r="S77" s="7"/>
      <c r="T77" s="6"/>
      <c r="U77" s="8">
        <f>IF(OR(A77="",F77&lt;&gt;"Active"),"",IF(G77="Completed","Completed",IF(H77="","Missing deadline",IF(H77&lt;TODAY(),"Overdue learning",IF(H77&lt;=TODAY()+30,"Due within 30 days","Scheduled")))))</f>
        <v/>
      </c>
      <c r="V77" s="8">
        <f>IF(OR(A77="",F77&lt;&gt;"Active"),"",IF(G77&lt;&gt;"Completed","Not yet completed",IF(J77="","Missing review date",IF(J77&lt;TODAY(),"Review overdue",IF(J77&lt;=TODAY()+30,"Review within 30 days","Scheduled")))))</f>
        <v/>
      </c>
      <c r="W77" s="8">
        <f>IF(OR(A77="",F77&lt;&gt;"Active"),"",IF(K77="No","Not required",IF(K77&lt;&gt;"Yes","Check requirement",IF(L77="Further support needed","Competence concern",IF(L77="Competence confirmed","Confirmed",IF(M77="","Missing assessment due",IF(M77&lt;TODAY(),"Assessment overdue","Assessment outstanding")))))))</f>
        <v/>
      </c>
      <c r="X77" s="8">
        <f>IF(OR(A77="",F77&lt;&gt;"Active"),"",IF(T77="Closed","Closed",IF(AND(T77="Not needed",Q77="",R77="",S77=""),"No action",IF(OR(Q77="",R77="",S77="",T77&lt;&gt;"Open"),"Check action details",IF(S77&lt;TODAY(),"Action overdue","Action open")))))</f>
        <v/>
      </c>
      <c r="Y77" s="8">
        <f>IF(COUNTA(A77:T77)=0,"",IF(F77="Archived","Archived",IF(OR(A77="",B77="",C77="",D77="",E77="",F77&lt;&gt;"Active",COUNTIF(Roles,B77)=0,COUNTIF(Branches,C77)=0,COUNTIF(LearningStatuses,G77)=0,COUNTIF(AssessmentRequired,K77)=0,COUNTIF(AssessmentStatuses,L77)=0,COUNTIF(ActionStatuses,T77)=0,AND(H77&lt;&gt;"",NOT(ISNUMBER(H77))),AND(I77&lt;&gt;"",OR(NOT(ISNUMBER(I77)),I77&gt;TODAY())),AND(J77&lt;&gt;"",NOT(ISNUMBER(J77))),AND(M77&lt;&gt;"",NOT(ISNUMBER(M77))),AND(N77&lt;&gt;"",OR(NOT(ISNUMBER(N77)),N77&gt;TODAY())),AND(S77&lt;&gt;"",NOT(ISNUMBER(S77))),AND(G77="Completed",OR(I77="",P77="",J77="")),AND(G77&lt;&gt;"Completed",OR(I77&lt;&gt;"",H77="")),AND(K77="No",L77&lt;&gt;"Not required"),AND(K77="Yes",OR(L77="Not required",AND(L77&lt;&gt;"Competence confirmed",M77=""))),AND(OR(L77="Competence confirmed",L77="Further support needed"),OR(N77="",O77="",P77="")),AND(L77="Further support needed",T77&lt;&gt;"Open"),X77="Check action details",AND(T77="Closed",OR(Q77="",R77="",P77=""))),"Check required fields/dates","Recorded - verify evidence")))</f>
        <v/>
      </c>
    </row>
    <row r="78" spans="1:25" ht="32" customHeight="1">
      <c r="A78" s="6"/>
      <c r="B78" s="6"/>
      <c r="C78" s="6"/>
      <c r="D78" s="6"/>
      <c r="E78" s="6"/>
      <c r="F78" s="6"/>
      <c r="G78" s="6"/>
      <c r="H78" s="7"/>
      <c r="I78" s="7"/>
      <c r="J78" s="7"/>
      <c r="K78" s="6"/>
      <c r="L78" s="6"/>
      <c r="M78" s="7"/>
      <c r="N78" s="7"/>
      <c r="O78" s="6"/>
      <c r="P78" s="6"/>
      <c r="Q78" s="6"/>
      <c r="R78" s="6"/>
      <c r="S78" s="7"/>
      <c r="T78" s="6"/>
      <c r="U78" s="8">
        <f>IF(OR(A78="",F78&lt;&gt;"Active"),"",IF(G78="Completed","Completed",IF(H78="","Missing deadline",IF(H78&lt;TODAY(),"Overdue learning",IF(H78&lt;=TODAY()+30,"Due within 30 days","Scheduled")))))</f>
        <v/>
      </c>
      <c r="V78" s="8">
        <f>IF(OR(A78="",F78&lt;&gt;"Active"),"",IF(G78&lt;&gt;"Completed","Not yet completed",IF(J78="","Missing review date",IF(J78&lt;TODAY(),"Review overdue",IF(J78&lt;=TODAY()+30,"Review within 30 days","Scheduled")))))</f>
        <v/>
      </c>
      <c r="W78" s="8">
        <f>IF(OR(A78="",F78&lt;&gt;"Active"),"",IF(K78="No","Not required",IF(K78&lt;&gt;"Yes","Check requirement",IF(L78="Further support needed","Competence concern",IF(L78="Competence confirmed","Confirmed",IF(M78="","Missing assessment due",IF(M78&lt;TODAY(),"Assessment overdue","Assessment outstanding")))))))</f>
        <v/>
      </c>
      <c r="X78" s="8">
        <f>IF(OR(A78="",F78&lt;&gt;"Active"),"",IF(T78="Closed","Closed",IF(AND(T78="Not needed",Q78="",R78="",S78=""),"No action",IF(OR(Q78="",R78="",S78="",T78&lt;&gt;"Open"),"Check action details",IF(S78&lt;TODAY(),"Action overdue","Action open")))))</f>
        <v/>
      </c>
      <c r="Y78" s="8">
        <f>IF(COUNTA(A78:T78)=0,"",IF(F78="Archived","Archived",IF(OR(A78="",B78="",C78="",D78="",E78="",F78&lt;&gt;"Active",COUNTIF(Roles,B78)=0,COUNTIF(Branches,C78)=0,COUNTIF(LearningStatuses,G78)=0,COUNTIF(AssessmentRequired,K78)=0,COUNTIF(AssessmentStatuses,L78)=0,COUNTIF(ActionStatuses,T78)=0,AND(H78&lt;&gt;"",NOT(ISNUMBER(H78))),AND(I78&lt;&gt;"",OR(NOT(ISNUMBER(I78)),I78&gt;TODAY())),AND(J78&lt;&gt;"",NOT(ISNUMBER(J78))),AND(M78&lt;&gt;"",NOT(ISNUMBER(M78))),AND(N78&lt;&gt;"",OR(NOT(ISNUMBER(N78)),N78&gt;TODAY())),AND(S78&lt;&gt;"",NOT(ISNUMBER(S78))),AND(G78="Completed",OR(I78="",P78="",J78="")),AND(G78&lt;&gt;"Completed",OR(I78&lt;&gt;"",H78="")),AND(K78="No",L78&lt;&gt;"Not required"),AND(K78="Yes",OR(L78="Not required",AND(L78&lt;&gt;"Competence confirmed",M78=""))),AND(OR(L78="Competence confirmed",L78="Further support needed"),OR(N78="",O78="",P78="")),AND(L78="Further support needed",T78&lt;&gt;"Open"),X78="Check action details",AND(T78="Closed",OR(Q78="",R78="",P78=""))),"Check required fields/dates","Recorded - verify evidence")))</f>
        <v/>
      </c>
    </row>
    <row r="79" spans="1:25" ht="32" customHeight="1">
      <c r="A79" s="6"/>
      <c r="B79" s="6"/>
      <c r="C79" s="6"/>
      <c r="D79" s="6"/>
      <c r="E79" s="6"/>
      <c r="F79" s="6"/>
      <c r="G79" s="6"/>
      <c r="H79" s="7"/>
      <c r="I79" s="7"/>
      <c r="J79" s="7"/>
      <c r="K79" s="6"/>
      <c r="L79" s="6"/>
      <c r="M79" s="7"/>
      <c r="N79" s="7"/>
      <c r="O79" s="6"/>
      <c r="P79" s="6"/>
      <c r="Q79" s="6"/>
      <c r="R79" s="6"/>
      <c r="S79" s="7"/>
      <c r="T79" s="6"/>
      <c r="U79" s="8">
        <f>IF(OR(A79="",F79&lt;&gt;"Active"),"",IF(G79="Completed","Completed",IF(H79="","Missing deadline",IF(H79&lt;TODAY(),"Overdue learning",IF(H79&lt;=TODAY()+30,"Due within 30 days","Scheduled")))))</f>
        <v/>
      </c>
      <c r="V79" s="8">
        <f>IF(OR(A79="",F79&lt;&gt;"Active"),"",IF(G79&lt;&gt;"Completed","Not yet completed",IF(J79="","Missing review date",IF(J79&lt;TODAY(),"Review overdue",IF(J79&lt;=TODAY()+30,"Review within 30 days","Scheduled")))))</f>
        <v/>
      </c>
      <c r="W79" s="8">
        <f>IF(OR(A79="",F79&lt;&gt;"Active"),"",IF(K79="No","Not required",IF(K79&lt;&gt;"Yes","Check requirement",IF(L79="Further support needed","Competence concern",IF(L79="Competence confirmed","Confirmed",IF(M79="","Missing assessment due",IF(M79&lt;TODAY(),"Assessment overdue","Assessment outstanding")))))))</f>
        <v/>
      </c>
      <c r="X79" s="8">
        <f>IF(OR(A79="",F79&lt;&gt;"Active"),"",IF(T79="Closed","Closed",IF(AND(T79="Not needed",Q79="",R79="",S79=""),"No action",IF(OR(Q79="",R79="",S79="",T79&lt;&gt;"Open"),"Check action details",IF(S79&lt;TODAY(),"Action overdue","Action open")))))</f>
        <v/>
      </c>
      <c r="Y79" s="8">
        <f>IF(COUNTA(A79:T79)=0,"",IF(F79="Archived","Archived",IF(OR(A79="",B79="",C79="",D79="",E79="",F79&lt;&gt;"Active",COUNTIF(Roles,B79)=0,COUNTIF(Branches,C79)=0,COUNTIF(LearningStatuses,G79)=0,COUNTIF(AssessmentRequired,K79)=0,COUNTIF(AssessmentStatuses,L79)=0,COUNTIF(ActionStatuses,T79)=0,AND(H79&lt;&gt;"",NOT(ISNUMBER(H79))),AND(I79&lt;&gt;"",OR(NOT(ISNUMBER(I79)),I79&gt;TODAY())),AND(J79&lt;&gt;"",NOT(ISNUMBER(J79))),AND(M79&lt;&gt;"",NOT(ISNUMBER(M79))),AND(N79&lt;&gt;"",OR(NOT(ISNUMBER(N79)),N79&gt;TODAY())),AND(S79&lt;&gt;"",NOT(ISNUMBER(S79))),AND(G79="Completed",OR(I79="",P79="",J79="")),AND(G79&lt;&gt;"Completed",OR(I79&lt;&gt;"",H79="")),AND(K79="No",L79&lt;&gt;"Not required"),AND(K79="Yes",OR(L79="Not required",AND(L79&lt;&gt;"Competence confirmed",M79=""))),AND(OR(L79="Competence confirmed",L79="Further support needed"),OR(N79="",O79="",P79="")),AND(L79="Further support needed",T79&lt;&gt;"Open"),X79="Check action details",AND(T79="Closed",OR(Q79="",R79="",P79=""))),"Check required fields/dates","Recorded - verify evidence")))</f>
        <v/>
      </c>
    </row>
    <row r="80" spans="1:25" ht="32" customHeight="1">
      <c r="A80" s="6"/>
      <c r="B80" s="6"/>
      <c r="C80" s="6"/>
      <c r="D80" s="6"/>
      <c r="E80" s="6"/>
      <c r="F80" s="6"/>
      <c r="G80" s="6"/>
      <c r="H80" s="7"/>
      <c r="I80" s="7"/>
      <c r="J80" s="7"/>
      <c r="K80" s="6"/>
      <c r="L80" s="6"/>
      <c r="M80" s="7"/>
      <c r="N80" s="7"/>
      <c r="O80" s="6"/>
      <c r="P80" s="6"/>
      <c r="Q80" s="6"/>
      <c r="R80" s="6"/>
      <c r="S80" s="7"/>
      <c r="T80" s="6"/>
      <c r="U80" s="8">
        <f>IF(OR(A80="",F80&lt;&gt;"Active"),"",IF(G80="Completed","Completed",IF(H80="","Missing deadline",IF(H80&lt;TODAY(),"Overdue learning",IF(H80&lt;=TODAY()+30,"Due within 30 days","Scheduled")))))</f>
        <v/>
      </c>
      <c r="V80" s="8">
        <f>IF(OR(A80="",F80&lt;&gt;"Active"),"",IF(G80&lt;&gt;"Completed","Not yet completed",IF(J80="","Missing review date",IF(J80&lt;TODAY(),"Review overdue",IF(J80&lt;=TODAY()+30,"Review within 30 days","Scheduled")))))</f>
        <v/>
      </c>
      <c r="W80" s="8">
        <f>IF(OR(A80="",F80&lt;&gt;"Active"),"",IF(K80="No","Not required",IF(K80&lt;&gt;"Yes","Check requirement",IF(L80="Further support needed","Competence concern",IF(L80="Competence confirmed","Confirmed",IF(M80="","Missing assessment due",IF(M80&lt;TODAY(),"Assessment overdue","Assessment outstanding")))))))</f>
        <v/>
      </c>
      <c r="X80" s="8">
        <f>IF(OR(A80="",F80&lt;&gt;"Active"),"",IF(T80="Closed","Closed",IF(AND(T80="Not needed",Q80="",R80="",S80=""),"No action",IF(OR(Q80="",R80="",S80="",T80&lt;&gt;"Open"),"Check action details",IF(S80&lt;TODAY(),"Action overdue","Action open")))))</f>
        <v/>
      </c>
      <c r="Y80" s="8">
        <f>IF(COUNTA(A80:T80)=0,"",IF(F80="Archived","Archived",IF(OR(A80="",B80="",C80="",D80="",E80="",F80&lt;&gt;"Active",COUNTIF(Roles,B80)=0,COUNTIF(Branches,C80)=0,COUNTIF(LearningStatuses,G80)=0,COUNTIF(AssessmentRequired,K80)=0,COUNTIF(AssessmentStatuses,L80)=0,COUNTIF(ActionStatuses,T80)=0,AND(H80&lt;&gt;"",NOT(ISNUMBER(H80))),AND(I80&lt;&gt;"",OR(NOT(ISNUMBER(I80)),I80&gt;TODAY())),AND(J80&lt;&gt;"",NOT(ISNUMBER(J80))),AND(M80&lt;&gt;"",NOT(ISNUMBER(M80))),AND(N80&lt;&gt;"",OR(NOT(ISNUMBER(N80)),N80&gt;TODAY())),AND(S80&lt;&gt;"",NOT(ISNUMBER(S80))),AND(G80="Completed",OR(I80="",P80="",J80="")),AND(G80&lt;&gt;"Completed",OR(I80&lt;&gt;"",H80="")),AND(K80="No",L80&lt;&gt;"Not required"),AND(K80="Yes",OR(L80="Not required",AND(L80&lt;&gt;"Competence confirmed",M80=""))),AND(OR(L80="Competence confirmed",L80="Further support needed"),OR(N80="",O80="",P80="")),AND(L80="Further support needed",T80&lt;&gt;"Open"),X80="Check action details",AND(T80="Closed",OR(Q80="",R80="",P80=""))),"Check required fields/dates","Recorded - verify evidence")))</f>
        <v/>
      </c>
    </row>
    <row r="81" spans="1:25" ht="32" customHeight="1">
      <c r="A81" s="6"/>
      <c r="B81" s="6"/>
      <c r="C81" s="6"/>
      <c r="D81" s="6"/>
      <c r="E81" s="6"/>
      <c r="F81" s="6"/>
      <c r="G81" s="6"/>
      <c r="H81" s="7"/>
      <c r="I81" s="7"/>
      <c r="J81" s="7"/>
      <c r="K81" s="6"/>
      <c r="L81" s="6"/>
      <c r="M81" s="7"/>
      <c r="N81" s="7"/>
      <c r="O81" s="6"/>
      <c r="P81" s="6"/>
      <c r="Q81" s="6"/>
      <c r="R81" s="6"/>
      <c r="S81" s="7"/>
      <c r="T81" s="6"/>
      <c r="U81" s="8">
        <f>IF(OR(A81="",F81&lt;&gt;"Active"),"",IF(G81="Completed","Completed",IF(H81="","Missing deadline",IF(H81&lt;TODAY(),"Overdue learning",IF(H81&lt;=TODAY()+30,"Due within 30 days","Scheduled")))))</f>
        <v/>
      </c>
      <c r="V81" s="8">
        <f>IF(OR(A81="",F81&lt;&gt;"Active"),"",IF(G81&lt;&gt;"Completed","Not yet completed",IF(J81="","Missing review date",IF(J81&lt;TODAY(),"Review overdue",IF(J81&lt;=TODAY()+30,"Review within 30 days","Scheduled")))))</f>
        <v/>
      </c>
      <c r="W81" s="8">
        <f>IF(OR(A81="",F81&lt;&gt;"Active"),"",IF(K81="No","Not required",IF(K81&lt;&gt;"Yes","Check requirement",IF(L81="Further support needed","Competence concern",IF(L81="Competence confirmed","Confirmed",IF(M81="","Missing assessment due",IF(M81&lt;TODAY(),"Assessment overdue","Assessment outstanding")))))))</f>
        <v/>
      </c>
      <c r="X81" s="8">
        <f>IF(OR(A81="",F81&lt;&gt;"Active"),"",IF(T81="Closed","Closed",IF(AND(T81="Not needed",Q81="",R81="",S81=""),"No action",IF(OR(Q81="",R81="",S81="",T81&lt;&gt;"Open"),"Check action details",IF(S81&lt;TODAY(),"Action overdue","Action open")))))</f>
        <v/>
      </c>
      <c r="Y81" s="8">
        <f>IF(COUNTA(A81:T81)=0,"",IF(F81="Archived","Archived",IF(OR(A81="",B81="",C81="",D81="",E81="",F81&lt;&gt;"Active",COUNTIF(Roles,B81)=0,COUNTIF(Branches,C81)=0,COUNTIF(LearningStatuses,G81)=0,COUNTIF(AssessmentRequired,K81)=0,COUNTIF(AssessmentStatuses,L81)=0,COUNTIF(ActionStatuses,T81)=0,AND(H81&lt;&gt;"",NOT(ISNUMBER(H81))),AND(I81&lt;&gt;"",OR(NOT(ISNUMBER(I81)),I81&gt;TODAY())),AND(J81&lt;&gt;"",NOT(ISNUMBER(J81))),AND(M81&lt;&gt;"",NOT(ISNUMBER(M81))),AND(N81&lt;&gt;"",OR(NOT(ISNUMBER(N81)),N81&gt;TODAY())),AND(S81&lt;&gt;"",NOT(ISNUMBER(S81))),AND(G81="Completed",OR(I81="",P81="",J81="")),AND(G81&lt;&gt;"Completed",OR(I81&lt;&gt;"",H81="")),AND(K81="No",L81&lt;&gt;"Not required"),AND(K81="Yes",OR(L81="Not required",AND(L81&lt;&gt;"Competence confirmed",M81=""))),AND(OR(L81="Competence confirmed",L81="Further support needed"),OR(N81="",O81="",P81="")),AND(L81="Further support needed",T81&lt;&gt;"Open"),X81="Check action details",AND(T81="Closed",OR(Q81="",R81="",P81=""))),"Check required fields/dates","Recorded - verify evidence")))</f>
        <v/>
      </c>
    </row>
    <row r="82" spans="1:25" ht="32" customHeight="1">
      <c r="A82" s="6"/>
      <c r="B82" s="6"/>
      <c r="C82" s="6"/>
      <c r="D82" s="6"/>
      <c r="E82" s="6"/>
      <c r="F82" s="6"/>
      <c r="G82" s="6"/>
      <c r="H82" s="7"/>
      <c r="I82" s="7"/>
      <c r="J82" s="7"/>
      <c r="K82" s="6"/>
      <c r="L82" s="6"/>
      <c r="M82" s="7"/>
      <c r="N82" s="7"/>
      <c r="O82" s="6"/>
      <c r="P82" s="6"/>
      <c r="Q82" s="6"/>
      <c r="R82" s="6"/>
      <c r="S82" s="7"/>
      <c r="T82" s="6"/>
      <c r="U82" s="8">
        <f>IF(OR(A82="",F82&lt;&gt;"Active"),"",IF(G82="Completed","Completed",IF(H82="","Missing deadline",IF(H82&lt;TODAY(),"Overdue learning",IF(H82&lt;=TODAY()+30,"Due within 30 days","Scheduled")))))</f>
        <v/>
      </c>
      <c r="V82" s="8">
        <f>IF(OR(A82="",F82&lt;&gt;"Active"),"",IF(G82&lt;&gt;"Completed","Not yet completed",IF(J82="","Missing review date",IF(J82&lt;TODAY(),"Review overdue",IF(J82&lt;=TODAY()+30,"Review within 30 days","Scheduled")))))</f>
        <v/>
      </c>
      <c r="W82" s="8">
        <f>IF(OR(A82="",F82&lt;&gt;"Active"),"",IF(K82="No","Not required",IF(K82&lt;&gt;"Yes","Check requirement",IF(L82="Further support needed","Competence concern",IF(L82="Competence confirmed","Confirmed",IF(M82="","Missing assessment due",IF(M82&lt;TODAY(),"Assessment overdue","Assessment outstanding")))))))</f>
        <v/>
      </c>
      <c r="X82" s="8">
        <f>IF(OR(A82="",F82&lt;&gt;"Active"),"",IF(T82="Closed","Closed",IF(AND(T82="Not needed",Q82="",R82="",S82=""),"No action",IF(OR(Q82="",R82="",S82="",T82&lt;&gt;"Open"),"Check action details",IF(S82&lt;TODAY(),"Action overdue","Action open")))))</f>
        <v/>
      </c>
      <c r="Y82" s="8">
        <f>IF(COUNTA(A82:T82)=0,"",IF(F82="Archived","Archived",IF(OR(A82="",B82="",C82="",D82="",E82="",F82&lt;&gt;"Active",COUNTIF(Roles,B82)=0,COUNTIF(Branches,C82)=0,COUNTIF(LearningStatuses,G82)=0,COUNTIF(AssessmentRequired,K82)=0,COUNTIF(AssessmentStatuses,L82)=0,COUNTIF(ActionStatuses,T82)=0,AND(H82&lt;&gt;"",NOT(ISNUMBER(H82))),AND(I82&lt;&gt;"",OR(NOT(ISNUMBER(I82)),I82&gt;TODAY())),AND(J82&lt;&gt;"",NOT(ISNUMBER(J82))),AND(M82&lt;&gt;"",NOT(ISNUMBER(M82))),AND(N82&lt;&gt;"",OR(NOT(ISNUMBER(N82)),N82&gt;TODAY())),AND(S82&lt;&gt;"",NOT(ISNUMBER(S82))),AND(G82="Completed",OR(I82="",P82="",J82="")),AND(G82&lt;&gt;"Completed",OR(I82&lt;&gt;"",H82="")),AND(K82="No",L82&lt;&gt;"Not required"),AND(K82="Yes",OR(L82="Not required",AND(L82&lt;&gt;"Competence confirmed",M82=""))),AND(OR(L82="Competence confirmed",L82="Further support needed"),OR(N82="",O82="",P82="")),AND(L82="Further support needed",T82&lt;&gt;"Open"),X82="Check action details",AND(T82="Closed",OR(Q82="",R82="",P82=""))),"Check required fields/dates","Recorded - verify evidence")))</f>
        <v/>
      </c>
    </row>
    <row r="83" spans="1:25" ht="32" customHeight="1">
      <c r="A83" s="6"/>
      <c r="B83" s="6"/>
      <c r="C83" s="6"/>
      <c r="D83" s="6"/>
      <c r="E83" s="6"/>
      <c r="F83" s="6"/>
      <c r="G83" s="6"/>
      <c r="H83" s="7"/>
      <c r="I83" s="7"/>
      <c r="J83" s="7"/>
      <c r="K83" s="6"/>
      <c r="L83" s="6"/>
      <c r="M83" s="7"/>
      <c r="N83" s="7"/>
      <c r="O83" s="6"/>
      <c r="P83" s="6"/>
      <c r="Q83" s="6"/>
      <c r="R83" s="6"/>
      <c r="S83" s="7"/>
      <c r="T83" s="6"/>
      <c r="U83" s="8">
        <f>IF(OR(A83="",F83&lt;&gt;"Active"),"",IF(G83="Completed","Completed",IF(H83="","Missing deadline",IF(H83&lt;TODAY(),"Overdue learning",IF(H83&lt;=TODAY()+30,"Due within 30 days","Scheduled")))))</f>
        <v/>
      </c>
      <c r="V83" s="8">
        <f>IF(OR(A83="",F83&lt;&gt;"Active"),"",IF(G83&lt;&gt;"Completed","Not yet completed",IF(J83="","Missing review date",IF(J83&lt;TODAY(),"Review overdue",IF(J83&lt;=TODAY()+30,"Review within 30 days","Scheduled")))))</f>
        <v/>
      </c>
      <c r="W83" s="8">
        <f>IF(OR(A83="",F83&lt;&gt;"Active"),"",IF(K83="No","Not required",IF(K83&lt;&gt;"Yes","Check requirement",IF(L83="Further support needed","Competence concern",IF(L83="Competence confirmed","Confirmed",IF(M83="","Missing assessment due",IF(M83&lt;TODAY(),"Assessment overdue","Assessment outstanding")))))))</f>
        <v/>
      </c>
      <c r="X83" s="8">
        <f>IF(OR(A83="",F83&lt;&gt;"Active"),"",IF(T83="Closed","Closed",IF(AND(T83="Not needed",Q83="",R83="",S83=""),"No action",IF(OR(Q83="",R83="",S83="",T83&lt;&gt;"Open"),"Check action details",IF(S83&lt;TODAY(),"Action overdue","Action open")))))</f>
        <v/>
      </c>
      <c r="Y83" s="8">
        <f>IF(COUNTA(A83:T83)=0,"",IF(F83="Archived","Archived",IF(OR(A83="",B83="",C83="",D83="",E83="",F83&lt;&gt;"Active",COUNTIF(Roles,B83)=0,COUNTIF(Branches,C83)=0,COUNTIF(LearningStatuses,G83)=0,COUNTIF(AssessmentRequired,K83)=0,COUNTIF(AssessmentStatuses,L83)=0,COUNTIF(ActionStatuses,T83)=0,AND(H83&lt;&gt;"",NOT(ISNUMBER(H83))),AND(I83&lt;&gt;"",OR(NOT(ISNUMBER(I83)),I83&gt;TODAY())),AND(J83&lt;&gt;"",NOT(ISNUMBER(J83))),AND(M83&lt;&gt;"",NOT(ISNUMBER(M83))),AND(N83&lt;&gt;"",OR(NOT(ISNUMBER(N83)),N83&gt;TODAY())),AND(S83&lt;&gt;"",NOT(ISNUMBER(S83))),AND(G83="Completed",OR(I83="",P83="",J83="")),AND(G83&lt;&gt;"Completed",OR(I83&lt;&gt;"",H83="")),AND(K83="No",L83&lt;&gt;"Not required"),AND(K83="Yes",OR(L83="Not required",AND(L83&lt;&gt;"Competence confirmed",M83=""))),AND(OR(L83="Competence confirmed",L83="Further support needed"),OR(N83="",O83="",P83="")),AND(L83="Further support needed",T83&lt;&gt;"Open"),X83="Check action details",AND(T83="Closed",OR(Q83="",R83="",P83=""))),"Check required fields/dates","Recorded - verify evidence")))</f>
        <v/>
      </c>
    </row>
    <row r="84" spans="1:25" ht="32" customHeight="1">
      <c r="A84" s="6"/>
      <c r="B84" s="6"/>
      <c r="C84" s="6"/>
      <c r="D84" s="6"/>
      <c r="E84" s="6"/>
      <c r="F84" s="6"/>
      <c r="G84" s="6"/>
      <c r="H84" s="7"/>
      <c r="I84" s="7"/>
      <c r="J84" s="7"/>
      <c r="K84" s="6"/>
      <c r="L84" s="6"/>
      <c r="M84" s="7"/>
      <c r="N84" s="7"/>
      <c r="O84" s="6"/>
      <c r="P84" s="6"/>
      <c r="Q84" s="6"/>
      <c r="R84" s="6"/>
      <c r="S84" s="7"/>
      <c r="T84" s="6"/>
      <c r="U84" s="8">
        <f>IF(OR(A84="",F84&lt;&gt;"Active"),"",IF(G84="Completed","Completed",IF(H84="","Missing deadline",IF(H84&lt;TODAY(),"Overdue learning",IF(H84&lt;=TODAY()+30,"Due within 30 days","Scheduled")))))</f>
        <v/>
      </c>
      <c r="V84" s="8">
        <f>IF(OR(A84="",F84&lt;&gt;"Active"),"",IF(G84&lt;&gt;"Completed","Not yet completed",IF(J84="","Missing review date",IF(J84&lt;TODAY(),"Review overdue",IF(J84&lt;=TODAY()+30,"Review within 30 days","Scheduled")))))</f>
        <v/>
      </c>
      <c r="W84" s="8">
        <f>IF(OR(A84="",F84&lt;&gt;"Active"),"",IF(K84="No","Not required",IF(K84&lt;&gt;"Yes","Check requirement",IF(L84="Further support needed","Competence concern",IF(L84="Competence confirmed","Confirmed",IF(M84="","Missing assessment due",IF(M84&lt;TODAY(),"Assessment overdue","Assessment outstanding")))))))</f>
        <v/>
      </c>
      <c r="X84" s="8">
        <f>IF(OR(A84="",F84&lt;&gt;"Active"),"",IF(T84="Closed","Closed",IF(AND(T84="Not needed",Q84="",R84="",S84=""),"No action",IF(OR(Q84="",R84="",S84="",T84&lt;&gt;"Open"),"Check action details",IF(S84&lt;TODAY(),"Action overdue","Action open")))))</f>
        <v/>
      </c>
      <c r="Y84" s="8">
        <f>IF(COUNTA(A84:T84)=0,"",IF(F84="Archived","Archived",IF(OR(A84="",B84="",C84="",D84="",E84="",F84&lt;&gt;"Active",COUNTIF(Roles,B84)=0,COUNTIF(Branches,C84)=0,COUNTIF(LearningStatuses,G84)=0,COUNTIF(AssessmentRequired,K84)=0,COUNTIF(AssessmentStatuses,L84)=0,COUNTIF(ActionStatuses,T84)=0,AND(H84&lt;&gt;"",NOT(ISNUMBER(H84))),AND(I84&lt;&gt;"",OR(NOT(ISNUMBER(I84)),I84&gt;TODAY())),AND(J84&lt;&gt;"",NOT(ISNUMBER(J84))),AND(M84&lt;&gt;"",NOT(ISNUMBER(M84))),AND(N84&lt;&gt;"",OR(NOT(ISNUMBER(N84)),N84&gt;TODAY())),AND(S84&lt;&gt;"",NOT(ISNUMBER(S84))),AND(G84="Completed",OR(I84="",P84="",J84="")),AND(G84&lt;&gt;"Completed",OR(I84&lt;&gt;"",H84="")),AND(K84="No",L84&lt;&gt;"Not required"),AND(K84="Yes",OR(L84="Not required",AND(L84&lt;&gt;"Competence confirmed",M84=""))),AND(OR(L84="Competence confirmed",L84="Further support needed"),OR(N84="",O84="",P84="")),AND(L84="Further support needed",T84&lt;&gt;"Open"),X84="Check action details",AND(T84="Closed",OR(Q84="",R84="",P84=""))),"Check required fields/dates","Recorded - verify evidence")))</f>
        <v/>
      </c>
    </row>
    <row r="85" spans="1:25" ht="32" customHeight="1">
      <c r="A85" s="6"/>
      <c r="B85" s="6"/>
      <c r="C85" s="6"/>
      <c r="D85" s="6"/>
      <c r="E85" s="6"/>
      <c r="F85" s="6"/>
      <c r="G85" s="6"/>
      <c r="H85" s="7"/>
      <c r="I85" s="7"/>
      <c r="J85" s="7"/>
      <c r="K85" s="6"/>
      <c r="L85" s="6"/>
      <c r="M85" s="7"/>
      <c r="N85" s="7"/>
      <c r="O85" s="6"/>
      <c r="P85" s="6"/>
      <c r="Q85" s="6"/>
      <c r="R85" s="6"/>
      <c r="S85" s="7"/>
      <c r="T85" s="6"/>
      <c r="U85" s="8">
        <f>IF(OR(A85="",F85&lt;&gt;"Active"),"",IF(G85="Completed","Completed",IF(H85="","Missing deadline",IF(H85&lt;TODAY(),"Overdue learning",IF(H85&lt;=TODAY()+30,"Due within 30 days","Scheduled")))))</f>
        <v/>
      </c>
      <c r="V85" s="8">
        <f>IF(OR(A85="",F85&lt;&gt;"Active"),"",IF(G85&lt;&gt;"Completed","Not yet completed",IF(J85="","Missing review date",IF(J85&lt;TODAY(),"Review overdue",IF(J85&lt;=TODAY()+30,"Review within 30 days","Scheduled")))))</f>
        <v/>
      </c>
      <c r="W85" s="8">
        <f>IF(OR(A85="",F85&lt;&gt;"Active"),"",IF(K85="No","Not required",IF(K85&lt;&gt;"Yes","Check requirement",IF(L85="Further support needed","Competence concern",IF(L85="Competence confirmed","Confirmed",IF(M85="","Missing assessment due",IF(M85&lt;TODAY(),"Assessment overdue","Assessment outstanding")))))))</f>
        <v/>
      </c>
      <c r="X85" s="8">
        <f>IF(OR(A85="",F85&lt;&gt;"Active"),"",IF(T85="Closed","Closed",IF(AND(T85="Not needed",Q85="",R85="",S85=""),"No action",IF(OR(Q85="",R85="",S85="",T85&lt;&gt;"Open"),"Check action details",IF(S85&lt;TODAY(),"Action overdue","Action open")))))</f>
        <v/>
      </c>
      <c r="Y85" s="8">
        <f>IF(COUNTA(A85:T85)=0,"",IF(F85="Archived","Archived",IF(OR(A85="",B85="",C85="",D85="",E85="",F85&lt;&gt;"Active",COUNTIF(Roles,B85)=0,COUNTIF(Branches,C85)=0,COUNTIF(LearningStatuses,G85)=0,COUNTIF(AssessmentRequired,K85)=0,COUNTIF(AssessmentStatuses,L85)=0,COUNTIF(ActionStatuses,T85)=0,AND(H85&lt;&gt;"",NOT(ISNUMBER(H85))),AND(I85&lt;&gt;"",OR(NOT(ISNUMBER(I85)),I85&gt;TODAY())),AND(J85&lt;&gt;"",NOT(ISNUMBER(J85))),AND(M85&lt;&gt;"",NOT(ISNUMBER(M85))),AND(N85&lt;&gt;"",OR(NOT(ISNUMBER(N85)),N85&gt;TODAY())),AND(S85&lt;&gt;"",NOT(ISNUMBER(S85))),AND(G85="Completed",OR(I85="",P85="",J85="")),AND(G85&lt;&gt;"Completed",OR(I85&lt;&gt;"",H85="")),AND(K85="No",L85&lt;&gt;"Not required"),AND(K85="Yes",OR(L85="Not required",AND(L85&lt;&gt;"Competence confirmed",M85=""))),AND(OR(L85="Competence confirmed",L85="Further support needed"),OR(N85="",O85="",P85="")),AND(L85="Further support needed",T85&lt;&gt;"Open"),X85="Check action details",AND(T85="Closed",OR(Q85="",R85="",P85=""))),"Check required fields/dates","Recorded - verify evidence")))</f>
        <v/>
      </c>
    </row>
    <row r="86" spans="1:25" ht="32" customHeight="1">
      <c r="A86" s="6"/>
      <c r="B86" s="6"/>
      <c r="C86" s="6"/>
      <c r="D86" s="6"/>
      <c r="E86" s="6"/>
      <c r="F86" s="6"/>
      <c r="G86" s="6"/>
      <c r="H86" s="7"/>
      <c r="I86" s="7"/>
      <c r="J86" s="7"/>
      <c r="K86" s="6"/>
      <c r="L86" s="6"/>
      <c r="M86" s="7"/>
      <c r="N86" s="7"/>
      <c r="O86" s="6"/>
      <c r="P86" s="6"/>
      <c r="Q86" s="6"/>
      <c r="R86" s="6"/>
      <c r="S86" s="7"/>
      <c r="T86" s="6"/>
      <c r="U86" s="8">
        <f>IF(OR(A86="",F86&lt;&gt;"Active"),"",IF(G86="Completed","Completed",IF(H86="","Missing deadline",IF(H86&lt;TODAY(),"Overdue learning",IF(H86&lt;=TODAY()+30,"Due within 30 days","Scheduled")))))</f>
        <v/>
      </c>
      <c r="V86" s="8">
        <f>IF(OR(A86="",F86&lt;&gt;"Active"),"",IF(G86&lt;&gt;"Completed","Not yet completed",IF(J86="","Missing review date",IF(J86&lt;TODAY(),"Review overdue",IF(J86&lt;=TODAY()+30,"Review within 30 days","Scheduled")))))</f>
        <v/>
      </c>
      <c r="W86" s="8">
        <f>IF(OR(A86="",F86&lt;&gt;"Active"),"",IF(K86="No","Not required",IF(K86&lt;&gt;"Yes","Check requirement",IF(L86="Further support needed","Competence concern",IF(L86="Competence confirmed","Confirmed",IF(M86="","Missing assessment due",IF(M86&lt;TODAY(),"Assessment overdue","Assessment outstanding")))))))</f>
        <v/>
      </c>
      <c r="X86" s="8">
        <f>IF(OR(A86="",F86&lt;&gt;"Active"),"",IF(T86="Closed","Closed",IF(AND(T86="Not needed",Q86="",R86="",S86=""),"No action",IF(OR(Q86="",R86="",S86="",T86&lt;&gt;"Open"),"Check action details",IF(S86&lt;TODAY(),"Action overdue","Action open")))))</f>
        <v/>
      </c>
      <c r="Y86" s="8">
        <f>IF(COUNTA(A86:T86)=0,"",IF(F86="Archived","Archived",IF(OR(A86="",B86="",C86="",D86="",E86="",F86&lt;&gt;"Active",COUNTIF(Roles,B86)=0,COUNTIF(Branches,C86)=0,COUNTIF(LearningStatuses,G86)=0,COUNTIF(AssessmentRequired,K86)=0,COUNTIF(AssessmentStatuses,L86)=0,COUNTIF(ActionStatuses,T86)=0,AND(H86&lt;&gt;"",NOT(ISNUMBER(H86))),AND(I86&lt;&gt;"",OR(NOT(ISNUMBER(I86)),I86&gt;TODAY())),AND(J86&lt;&gt;"",NOT(ISNUMBER(J86))),AND(M86&lt;&gt;"",NOT(ISNUMBER(M86))),AND(N86&lt;&gt;"",OR(NOT(ISNUMBER(N86)),N86&gt;TODAY())),AND(S86&lt;&gt;"",NOT(ISNUMBER(S86))),AND(G86="Completed",OR(I86="",P86="",J86="")),AND(G86&lt;&gt;"Completed",OR(I86&lt;&gt;"",H86="")),AND(K86="No",L86&lt;&gt;"Not required"),AND(K86="Yes",OR(L86="Not required",AND(L86&lt;&gt;"Competence confirmed",M86=""))),AND(OR(L86="Competence confirmed",L86="Further support needed"),OR(N86="",O86="",P86="")),AND(L86="Further support needed",T86&lt;&gt;"Open"),X86="Check action details",AND(T86="Closed",OR(Q86="",R86="",P86=""))),"Check required fields/dates","Recorded - verify evidence")))</f>
        <v/>
      </c>
    </row>
    <row r="87" spans="1:25" ht="32" customHeight="1">
      <c r="A87" s="6"/>
      <c r="B87" s="6"/>
      <c r="C87" s="6"/>
      <c r="D87" s="6"/>
      <c r="E87" s="6"/>
      <c r="F87" s="6"/>
      <c r="G87" s="6"/>
      <c r="H87" s="7"/>
      <c r="I87" s="7"/>
      <c r="J87" s="7"/>
      <c r="K87" s="6"/>
      <c r="L87" s="6"/>
      <c r="M87" s="7"/>
      <c r="N87" s="7"/>
      <c r="O87" s="6"/>
      <c r="P87" s="6"/>
      <c r="Q87" s="6"/>
      <c r="R87" s="6"/>
      <c r="S87" s="7"/>
      <c r="T87" s="6"/>
      <c r="U87" s="8">
        <f>IF(OR(A87="",F87&lt;&gt;"Active"),"",IF(G87="Completed","Completed",IF(H87="","Missing deadline",IF(H87&lt;TODAY(),"Overdue learning",IF(H87&lt;=TODAY()+30,"Due within 30 days","Scheduled")))))</f>
        <v/>
      </c>
      <c r="V87" s="8">
        <f>IF(OR(A87="",F87&lt;&gt;"Active"),"",IF(G87&lt;&gt;"Completed","Not yet completed",IF(J87="","Missing review date",IF(J87&lt;TODAY(),"Review overdue",IF(J87&lt;=TODAY()+30,"Review within 30 days","Scheduled")))))</f>
        <v/>
      </c>
      <c r="W87" s="8">
        <f>IF(OR(A87="",F87&lt;&gt;"Active"),"",IF(K87="No","Not required",IF(K87&lt;&gt;"Yes","Check requirement",IF(L87="Further support needed","Competence concern",IF(L87="Competence confirmed","Confirmed",IF(M87="","Missing assessment due",IF(M87&lt;TODAY(),"Assessment overdue","Assessment outstanding")))))))</f>
        <v/>
      </c>
      <c r="X87" s="8">
        <f>IF(OR(A87="",F87&lt;&gt;"Active"),"",IF(T87="Closed","Closed",IF(AND(T87="Not needed",Q87="",R87="",S87=""),"No action",IF(OR(Q87="",R87="",S87="",T87&lt;&gt;"Open"),"Check action details",IF(S87&lt;TODAY(),"Action overdue","Action open")))))</f>
        <v/>
      </c>
      <c r="Y87" s="8">
        <f>IF(COUNTA(A87:T87)=0,"",IF(F87="Archived","Archived",IF(OR(A87="",B87="",C87="",D87="",E87="",F87&lt;&gt;"Active",COUNTIF(Roles,B87)=0,COUNTIF(Branches,C87)=0,COUNTIF(LearningStatuses,G87)=0,COUNTIF(AssessmentRequired,K87)=0,COUNTIF(AssessmentStatuses,L87)=0,COUNTIF(ActionStatuses,T87)=0,AND(H87&lt;&gt;"",NOT(ISNUMBER(H87))),AND(I87&lt;&gt;"",OR(NOT(ISNUMBER(I87)),I87&gt;TODAY())),AND(J87&lt;&gt;"",NOT(ISNUMBER(J87))),AND(M87&lt;&gt;"",NOT(ISNUMBER(M87))),AND(N87&lt;&gt;"",OR(NOT(ISNUMBER(N87)),N87&gt;TODAY())),AND(S87&lt;&gt;"",NOT(ISNUMBER(S87))),AND(G87="Completed",OR(I87="",P87="",J87="")),AND(G87&lt;&gt;"Completed",OR(I87&lt;&gt;"",H87="")),AND(K87="No",L87&lt;&gt;"Not required"),AND(K87="Yes",OR(L87="Not required",AND(L87&lt;&gt;"Competence confirmed",M87=""))),AND(OR(L87="Competence confirmed",L87="Further support needed"),OR(N87="",O87="",P87="")),AND(L87="Further support needed",T87&lt;&gt;"Open"),X87="Check action details",AND(T87="Closed",OR(Q87="",R87="",P87=""))),"Check required fields/dates","Recorded - verify evidence")))</f>
        <v/>
      </c>
    </row>
    <row r="88" spans="1:25" ht="32" customHeight="1">
      <c r="A88" s="6"/>
      <c r="B88" s="6"/>
      <c r="C88" s="6"/>
      <c r="D88" s="6"/>
      <c r="E88" s="6"/>
      <c r="F88" s="6"/>
      <c r="G88" s="6"/>
      <c r="H88" s="7"/>
      <c r="I88" s="7"/>
      <c r="J88" s="7"/>
      <c r="K88" s="6"/>
      <c r="L88" s="6"/>
      <c r="M88" s="7"/>
      <c r="N88" s="7"/>
      <c r="O88" s="6"/>
      <c r="P88" s="6"/>
      <c r="Q88" s="6"/>
      <c r="R88" s="6"/>
      <c r="S88" s="7"/>
      <c r="T88" s="6"/>
      <c r="U88" s="8">
        <f>IF(OR(A88="",F88&lt;&gt;"Active"),"",IF(G88="Completed","Completed",IF(H88="","Missing deadline",IF(H88&lt;TODAY(),"Overdue learning",IF(H88&lt;=TODAY()+30,"Due within 30 days","Scheduled")))))</f>
        <v/>
      </c>
      <c r="V88" s="8">
        <f>IF(OR(A88="",F88&lt;&gt;"Active"),"",IF(G88&lt;&gt;"Completed","Not yet completed",IF(J88="","Missing review date",IF(J88&lt;TODAY(),"Review overdue",IF(J88&lt;=TODAY()+30,"Review within 30 days","Scheduled")))))</f>
        <v/>
      </c>
      <c r="W88" s="8">
        <f>IF(OR(A88="",F88&lt;&gt;"Active"),"",IF(K88="No","Not required",IF(K88&lt;&gt;"Yes","Check requirement",IF(L88="Further support needed","Competence concern",IF(L88="Competence confirmed","Confirmed",IF(M88="","Missing assessment due",IF(M88&lt;TODAY(),"Assessment overdue","Assessment outstanding")))))))</f>
        <v/>
      </c>
      <c r="X88" s="8">
        <f>IF(OR(A88="",F88&lt;&gt;"Active"),"",IF(T88="Closed","Closed",IF(AND(T88="Not needed",Q88="",R88="",S88=""),"No action",IF(OR(Q88="",R88="",S88="",T88&lt;&gt;"Open"),"Check action details",IF(S88&lt;TODAY(),"Action overdue","Action open")))))</f>
        <v/>
      </c>
      <c r="Y88" s="8">
        <f>IF(COUNTA(A88:T88)=0,"",IF(F88="Archived","Archived",IF(OR(A88="",B88="",C88="",D88="",E88="",F88&lt;&gt;"Active",COUNTIF(Roles,B88)=0,COUNTIF(Branches,C88)=0,COUNTIF(LearningStatuses,G88)=0,COUNTIF(AssessmentRequired,K88)=0,COUNTIF(AssessmentStatuses,L88)=0,COUNTIF(ActionStatuses,T88)=0,AND(H88&lt;&gt;"",NOT(ISNUMBER(H88))),AND(I88&lt;&gt;"",OR(NOT(ISNUMBER(I88)),I88&gt;TODAY())),AND(J88&lt;&gt;"",NOT(ISNUMBER(J88))),AND(M88&lt;&gt;"",NOT(ISNUMBER(M88))),AND(N88&lt;&gt;"",OR(NOT(ISNUMBER(N88)),N88&gt;TODAY())),AND(S88&lt;&gt;"",NOT(ISNUMBER(S88))),AND(G88="Completed",OR(I88="",P88="",J88="")),AND(G88&lt;&gt;"Completed",OR(I88&lt;&gt;"",H88="")),AND(K88="No",L88&lt;&gt;"Not required"),AND(K88="Yes",OR(L88="Not required",AND(L88&lt;&gt;"Competence confirmed",M88=""))),AND(OR(L88="Competence confirmed",L88="Further support needed"),OR(N88="",O88="",P88="")),AND(L88="Further support needed",T88&lt;&gt;"Open"),X88="Check action details",AND(T88="Closed",OR(Q88="",R88="",P88=""))),"Check required fields/dates","Recorded - verify evidence")))</f>
        <v/>
      </c>
    </row>
    <row r="89" spans="1:25" ht="32" customHeight="1">
      <c r="A89" s="6"/>
      <c r="B89" s="6"/>
      <c r="C89" s="6"/>
      <c r="D89" s="6"/>
      <c r="E89" s="6"/>
      <c r="F89" s="6"/>
      <c r="G89" s="6"/>
      <c r="H89" s="7"/>
      <c r="I89" s="7"/>
      <c r="J89" s="7"/>
      <c r="K89" s="6"/>
      <c r="L89" s="6"/>
      <c r="M89" s="7"/>
      <c r="N89" s="7"/>
      <c r="O89" s="6"/>
      <c r="P89" s="6"/>
      <c r="Q89" s="6"/>
      <c r="R89" s="6"/>
      <c r="S89" s="7"/>
      <c r="T89" s="6"/>
      <c r="U89" s="8">
        <f>IF(OR(A89="",F89&lt;&gt;"Active"),"",IF(G89="Completed","Completed",IF(H89="","Missing deadline",IF(H89&lt;TODAY(),"Overdue learning",IF(H89&lt;=TODAY()+30,"Due within 30 days","Scheduled")))))</f>
        <v/>
      </c>
      <c r="V89" s="8">
        <f>IF(OR(A89="",F89&lt;&gt;"Active"),"",IF(G89&lt;&gt;"Completed","Not yet completed",IF(J89="","Missing review date",IF(J89&lt;TODAY(),"Review overdue",IF(J89&lt;=TODAY()+30,"Review within 30 days","Scheduled")))))</f>
        <v/>
      </c>
      <c r="W89" s="8">
        <f>IF(OR(A89="",F89&lt;&gt;"Active"),"",IF(K89="No","Not required",IF(K89&lt;&gt;"Yes","Check requirement",IF(L89="Further support needed","Competence concern",IF(L89="Competence confirmed","Confirmed",IF(M89="","Missing assessment due",IF(M89&lt;TODAY(),"Assessment overdue","Assessment outstanding")))))))</f>
        <v/>
      </c>
      <c r="X89" s="8">
        <f>IF(OR(A89="",F89&lt;&gt;"Active"),"",IF(T89="Closed","Closed",IF(AND(T89="Not needed",Q89="",R89="",S89=""),"No action",IF(OR(Q89="",R89="",S89="",T89&lt;&gt;"Open"),"Check action details",IF(S89&lt;TODAY(),"Action overdue","Action open")))))</f>
        <v/>
      </c>
      <c r="Y89" s="8">
        <f>IF(COUNTA(A89:T89)=0,"",IF(F89="Archived","Archived",IF(OR(A89="",B89="",C89="",D89="",E89="",F89&lt;&gt;"Active",COUNTIF(Roles,B89)=0,COUNTIF(Branches,C89)=0,COUNTIF(LearningStatuses,G89)=0,COUNTIF(AssessmentRequired,K89)=0,COUNTIF(AssessmentStatuses,L89)=0,COUNTIF(ActionStatuses,T89)=0,AND(H89&lt;&gt;"",NOT(ISNUMBER(H89))),AND(I89&lt;&gt;"",OR(NOT(ISNUMBER(I89)),I89&gt;TODAY())),AND(J89&lt;&gt;"",NOT(ISNUMBER(J89))),AND(M89&lt;&gt;"",NOT(ISNUMBER(M89))),AND(N89&lt;&gt;"",OR(NOT(ISNUMBER(N89)),N89&gt;TODAY())),AND(S89&lt;&gt;"",NOT(ISNUMBER(S89))),AND(G89="Completed",OR(I89="",P89="",J89="")),AND(G89&lt;&gt;"Completed",OR(I89&lt;&gt;"",H89="")),AND(K89="No",L89&lt;&gt;"Not required"),AND(K89="Yes",OR(L89="Not required",AND(L89&lt;&gt;"Competence confirmed",M89=""))),AND(OR(L89="Competence confirmed",L89="Further support needed"),OR(N89="",O89="",P89="")),AND(L89="Further support needed",T89&lt;&gt;"Open"),X89="Check action details",AND(T89="Closed",OR(Q89="",R89="",P89=""))),"Check required fields/dates","Recorded - verify evidence")))</f>
        <v/>
      </c>
    </row>
    <row r="90" spans="1:25" ht="32" customHeight="1">
      <c r="A90" s="6"/>
      <c r="B90" s="6"/>
      <c r="C90" s="6"/>
      <c r="D90" s="6"/>
      <c r="E90" s="6"/>
      <c r="F90" s="6"/>
      <c r="G90" s="6"/>
      <c r="H90" s="7"/>
      <c r="I90" s="7"/>
      <c r="J90" s="7"/>
      <c r="K90" s="6"/>
      <c r="L90" s="6"/>
      <c r="M90" s="7"/>
      <c r="N90" s="7"/>
      <c r="O90" s="6"/>
      <c r="P90" s="6"/>
      <c r="Q90" s="6"/>
      <c r="R90" s="6"/>
      <c r="S90" s="7"/>
      <c r="T90" s="6"/>
      <c r="U90" s="8">
        <f>IF(OR(A90="",F90&lt;&gt;"Active"),"",IF(G90="Completed","Completed",IF(H90="","Missing deadline",IF(H90&lt;TODAY(),"Overdue learning",IF(H90&lt;=TODAY()+30,"Due within 30 days","Scheduled")))))</f>
        <v/>
      </c>
      <c r="V90" s="8">
        <f>IF(OR(A90="",F90&lt;&gt;"Active"),"",IF(G90&lt;&gt;"Completed","Not yet completed",IF(J90="","Missing review date",IF(J90&lt;TODAY(),"Review overdue",IF(J90&lt;=TODAY()+30,"Review within 30 days","Scheduled")))))</f>
        <v/>
      </c>
      <c r="W90" s="8">
        <f>IF(OR(A90="",F90&lt;&gt;"Active"),"",IF(K90="No","Not required",IF(K90&lt;&gt;"Yes","Check requirement",IF(L90="Further support needed","Competence concern",IF(L90="Competence confirmed","Confirmed",IF(M90="","Missing assessment due",IF(M90&lt;TODAY(),"Assessment overdue","Assessment outstanding")))))))</f>
        <v/>
      </c>
      <c r="X90" s="8">
        <f>IF(OR(A90="",F90&lt;&gt;"Active"),"",IF(T90="Closed","Closed",IF(AND(T90="Not needed",Q90="",R90="",S90=""),"No action",IF(OR(Q90="",R90="",S90="",T90&lt;&gt;"Open"),"Check action details",IF(S90&lt;TODAY(),"Action overdue","Action open")))))</f>
        <v/>
      </c>
      <c r="Y90" s="8">
        <f>IF(COUNTA(A90:T90)=0,"",IF(F90="Archived","Archived",IF(OR(A90="",B90="",C90="",D90="",E90="",F90&lt;&gt;"Active",COUNTIF(Roles,B90)=0,COUNTIF(Branches,C90)=0,COUNTIF(LearningStatuses,G90)=0,COUNTIF(AssessmentRequired,K90)=0,COUNTIF(AssessmentStatuses,L90)=0,COUNTIF(ActionStatuses,T90)=0,AND(H90&lt;&gt;"",NOT(ISNUMBER(H90))),AND(I90&lt;&gt;"",OR(NOT(ISNUMBER(I90)),I90&gt;TODAY())),AND(J90&lt;&gt;"",NOT(ISNUMBER(J90))),AND(M90&lt;&gt;"",NOT(ISNUMBER(M90))),AND(N90&lt;&gt;"",OR(NOT(ISNUMBER(N90)),N90&gt;TODAY())),AND(S90&lt;&gt;"",NOT(ISNUMBER(S90))),AND(G90="Completed",OR(I90="",P90="",J90="")),AND(G90&lt;&gt;"Completed",OR(I90&lt;&gt;"",H90="")),AND(K90="No",L90&lt;&gt;"Not required"),AND(K90="Yes",OR(L90="Not required",AND(L90&lt;&gt;"Competence confirmed",M90=""))),AND(OR(L90="Competence confirmed",L90="Further support needed"),OR(N90="",O90="",P90="")),AND(L90="Further support needed",T90&lt;&gt;"Open"),X90="Check action details",AND(T90="Closed",OR(Q90="",R90="",P90=""))),"Check required fields/dates","Recorded - verify evidence")))</f>
        <v/>
      </c>
    </row>
    <row r="91" spans="1:25" ht="32" customHeight="1">
      <c r="A91" s="6"/>
      <c r="B91" s="6"/>
      <c r="C91" s="6"/>
      <c r="D91" s="6"/>
      <c r="E91" s="6"/>
      <c r="F91" s="6"/>
      <c r="G91" s="6"/>
      <c r="H91" s="7"/>
      <c r="I91" s="7"/>
      <c r="J91" s="7"/>
      <c r="K91" s="6"/>
      <c r="L91" s="6"/>
      <c r="M91" s="7"/>
      <c r="N91" s="7"/>
      <c r="O91" s="6"/>
      <c r="P91" s="6"/>
      <c r="Q91" s="6"/>
      <c r="R91" s="6"/>
      <c r="S91" s="7"/>
      <c r="T91" s="6"/>
      <c r="U91" s="8">
        <f>IF(OR(A91="",F91&lt;&gt;"Active"),"",IF(G91="Completed","Completed",IF(H91="","Missing deadline",IF(H91&lt;TODAY(),"Overdue learning",IF(H91&lt;=TODAY()+30,"Due within 30 days","Scheduled")))))</f>
        <v/>
      </c>
      <c r="V91" s="8">
        <f>IF(OR(A91="",F91&lt;&gt;"Active"),"",IF(G91&lt;&gt;"Completed","Not yet completed",IF(J91="","Missing review date",IF(J91&lt;TODAY(),"Review overdue",IF(J91&lt;=TODAY()+30,"Review within 30 days","Scheduled")))))</f>
        <v/>
      </c>
      <c r="W91" s="8">
        <f>IF(OR(A91="",F91&lt;&gt;"Active"),"",IF(K91="No","Not required",IF(K91&lt;&gt;"Yes","Check requirement",IF(L91="Further support needed","Competence concern",IF(L91="Competence confirmed","Confirmed",IF(M91="","Missing assessment due",IF(M91&lt;TODAY(),"Assessment overdue","Assessment outstanding")))))))</f>
        <v/>
      </c>
      <c r="X91" s="8">
        <f>IF(OR(A91="",F91&lt;&gt;"Active"),"",IF(T91="Closed","Closed",IF(AND(T91="Not needed",Q91="",R91="",S91=""),"No action",IF(OR(Q91="",R91="",S91="",T91&lt;&gt;"Open"),"Check action details",IF(S91&lt;TODAY(),"Action overdue","Action open")))))</f>
        <v/>
      </c>
      <c r="Y91" s="8">
        <f>IF(COUNTA(A91:T91)=0,"",IF(F91="Archived","Archived",IF(OR(A91="",B91="",C91="",D91="",E91="",F91&lt;&gt;"Active",COUNTIF(Roles,B91)=0,COUNTIF(Branches,C91)=0,COUNTIF(LearningStatuses,G91)=0,COUNTIF(AssessmentRequired,K91)=0,COUNTIF(AssessmentStatuses,L91)=0,COUNTIF(ActionStatuses,T91)=0,AND(H91&lt;&gt;"",NOT(ISNUMBER(H91))),AND(I91&lt;&gt;"",OR(NOT(ISNUMBER(I91)),I91&gt;TODAY())),AND(J91&lt;&gt;"",NOT(ISNUMBER(J91))),AND(M91&lt;&gt;"",NOT(ISNUMBER(M91))),AND(N91&lt;&gt;"",OR(NOT(ISNUMBER(N91)),N91&gt;TODAY())),AND(S91&lt;&gt;"",NOT(ISNUMBER(S91))),AND(G91="Completed",OR(I91="",P91="",J91="")),AND(G91&lt;&gt;"Completed",OR(I91&lt;&gt;"",H91="")),AND(K91="No",L91&lt;&gt;"Not required"),AND(K91="Yes",OR(L91="Not required",AND(L91&lt;&gt;"Competence confirmed",M91=""))),AND(OR(L91="Competence confirmed",L91="Further support needed"),OR(N91="",O91="",P91="")),AND(L91="Further support needed",T91&lt;&gt;"Open"),X91="Check action details",AND(T91="Closed",OR(Q91="",R91="",P91=""))),"Check required fields/dates","Recorded - verify evidence")))</f>
        <v/>
      </c>
    </row>
    <row r="92" spans="1:25" ht="32" customHeight="1">
      <c r="A92" s="6"/>
      <c r="B92" s="6"/>
      <c r="C92" s="6"/>
      <c r="D92" s="6"/>
      <c r="E92" s="6"/>
      <c r="F92" s="6"/>
      <c r="G92" s="6"/>
      <c r="H92" s="7"/>
      <c r="I92" s="7"/>
      <c r="J92" s="7"/>
      <c r="K92" s="6"/>
      <c r="L92" s="6"/>
      <c r="M92" s="7"/>
      <c r="N92" s="7"/>
      <c r="O92" s="6"/>
      <c r="P92" s="6"/>
      <c r="Q92" s="6"/>
      <c r="R92" s="6"/>
      <c r="S92" s="7"/>
      <c r="T92" s="6"/>
      <c r="U92" s="8">
        <f>IF(OR(A92="",F92&lt;&gt;"Active"),"",IF(G92="Completed","Completed",IF(H92="","Missing deadline",IF(H92&lt;TODAY(),"Overdue learning",IF(H92&lt;=TODAY()+30,"Due within 30 days","Scheduled")))))</f>
        <v/>
      </c>
      <c r="V92" s="8">
        <f>IF(OR(A92="",F92&lt;&gt;"Active"),"",IF(G92&lt;&gt;"Completed","Not yet completed",IF(J92="","Missing review date",IF(J92&lt;TODAY(),"Review overdue",IF(J92&lt;=TODAY()+30,"Review within 30 days","Scheduled")))))</f>
        <v/>
      </c>
      <c r="W92" s="8">
        <f>IF(OR(A92="",F92&lt;&gt;"Active"),"",IF(K92="No","Not required",IF(K92&lt;&gt;"Yes","Check requirement",IF(L92="Further support needed","Competence concern",IF(L92="Competence confirmed","Confirmed",IF(M92="","Missing assessment due",IF(M92&lt;TODAY(),"Assessment overdue","Assessment outstanding")))))))</f>
        <v/>
      </c>
      <c r="X92" s="8">
        <f>IF(OR(A92="",F92&lt;&gt;"Active"),"",IF(T92="Closed","Closed",IF(AND(T92="Not needed",Q92="",R92="",S92=""),"No action",IF(OR(Q92="",R92="",S92="",T92&lt;&gt;"Open"),"Check action details",IF(S92&lt;TODAY(),"Action overdue","Action open")))))</f>
        <v/>
      </c>
      <c r="Y92" s="8">
        <f>IF(COUNTA(A92:T92)=0,"",IF(F92="Archived","Archived",IF(OR(A92="",B92="",C92="",D92="",E92="",F92&lt;&gt;"Active",COUNTIF(Roles,B92)=0,COUNTIF(Branches,C92)=0,COUNTIF(LearningStatuses,G92)=0,COUNTIF(AssessmentRequired,K92)=0,COUNTIF(AssessmentStatuses,L92)=0,COUNTIF(ActionStatuses,T92)=0,AND(H92&lt;&gt;"",NOT(ISNUMBER(H92))),AND(I92&lt;&gt;"",OR(NOT(ISNUMBER(I92)),I92&gt;TODAY())),AND(J92&lt;&gt;"",NOT(ISNUMBER(J92))),AND(M92&lt;&gt;"",NOT(ISNUMBER(M92))),AND(N92&lt;&gt;"",OR(NOT(ISNUMBER(N92)),N92&gt;TODAY())),AND(S92&lt;&gt;"",NOT(ISNUMBER(S92))),AND(G92="Completed",OR(I92="",P92="",J92="")),AND(G92&lt;&gt;"Completed",OR(I92&lt;&gt;"",H92="")),AND(K92="No",L92&lt;&gt;"Not required"),AND(K92="Yes",OR(L92="Not required",AND(L92&lt;&gt;"Competence confirmed",M92=""))),AND(OR(L92="Competence confirmed",L92="Further support needed"),OR(N92="",O92="",P92="")),AND(L92="Further support needed",T92&lt;&gt;"Open"),X92="Check action details",AND(T92="Closed",OR(Q92="",R92="",P92=""))),"Check required fields/dates","Recorded - verify evidence")))</f>
        <v/>
      </c>
    </row>
    <row r="93" spans="1:25" ht="32" customHeight="1">
      <c r="A93" s="6"/>
      <c r="B93" s="6"/>
      <c r="C93" s="6"/>
      <c r="D93" s="6"/>
      <c r="E93" s="6"/>
      <c r="F93" s="6"/>
      <c r="G93" s="6"/>
      <c r="H93" s="7"/>
      <c r="I93" s="7"/>
      <c r="J93" s="7"/>
      <c r="K93" s="6"/>
      <c r="L93" s="6"/>
      <c r="M93" s="7"/>
      <c r="N93" s="7"/>
      <c r="O93" s="6"/>
      <c r="P93" s="6"/>
      <c r="Q93" s="6"/>
      <c r="R93" s="6"/>
      <c r="S93" s="7"/>
      <c r="T93" s="6"/>
      <c r="U93" s="8">
        <f>IF(OR(A93="",F93&lt;&gt;"Active"),"",IF(G93="Completed","Completed",IF(H93="","Missing deadline",IF(H93&lt;TODAY(),"Overdue learning",IF(H93&lt;=TODAY()+30,"Due within 30 days","Scheduled")))))</f>
        <v/>
      </c>
      <c r="V93" s="8">
        <f>IF(OR(A93="",F93&lt;&gt;"Active"),"",IF(G93&lt;&gt;"Completed","Not yet completed",IF(J93="","Missing review date",IF(J93&lt;TODAY(),"Review overdue",IF(J93&lt;=TODAY()+30,"Review within 30 days","Scheduled")))))</f>
        <v/>
      </c>
      <c r="W93" s="8">
        <f>IF(OR(A93="",F93&lt;&gt;"Active"),"",IF(K93="No","Not required",IF(K93&lt;&gt;"Yes","Check requirement",IF(L93="Further support needed","Competence concern",IF(L93="Competence confirmed","Confirmed",IF(M93="","Missing assessment due",IF(M93&lt;TODAY(),"Assessment overdue","Assessment outstanding")))))))</f>
        <v/>
      </c>
      <c r="X93" s="8">
        <f>IF(OR(A93="",F93&lt;&gt;"Active"),"",IF(T93="Closed","Closed",IF(AND(T93="Not needed",Q93="",R93="",S93=""),"No action",IF(OR(Q93="",R93="",S93="",T93&lt;&gt;"Open"),"Check action details",IF(S93&lt;TODAY(),"Action overdue","Action open")))))</f>
        <v/>
      </c>
      <c r="Y93" s="8">
        <f>IF(COUNTA(A93:T93)=0,"",IF(F93="Archived","Archived",IF(OR(A93="",B93="",C93="",D93="",E93="",F93&lt;&gt;"Active",COUNTIF(Roles,B93)=0,COUNTIF(Branches,C93)=0,COUNTIF(LearningStatuses,G93)=0,COUNTIF(AssessmentRequired,K93)=0,COUNTIF(AssessmentStatuses,L93)=0,COUNTIF(ActionStatuses,T93)=0,AND(H93&lt;&gt;"",NOT(ISNUMBER(H93))),AND(I93&lt;&gt;"",OR(NOT(ISNUMBER(I93)),I93&gt;TODAY())),AND(J93&lt;&gt;"",NOT(ISNUMBER(J93))),AND(M93&lt;&gt;"",NOT(ISNUMBER(M93))),AND(N93&lt;&gt;"",OR(NOT(ISNUMBER(N93)),N93&gt;TODAY())),AND(S93&lt;&gt;"",NOT(ISNUMBER(S93))),AND(G93="Completed",OR(I93="",P93="",J93="")),AND(G93&lt;&gt;"Completed",OR(I93&lt;&gt;"",H93="")),AND(K93="No",L93&lt;&gt;"Not required"),AND(K93="Yes",OR(L93="Not required",AND(L93&lt;&gt;"Competence confirmed",M93=""))),AND(OR(L93="Competence confirmed",L93="Further support needed"),OR(N93="",O93="",P93="")),AND(L93="Further support needed",T93&lt;&gt;"Open"),X93="Check action details",AND(T93="Closed",OR(Q93="",R93="",P93=""))),"Check required fields/dates","Recorded - verify evidence")))</f>
        <v/>
      </c>
    </row>
    <row r="94" spans="1:25" ht="32" customHeight="1">
      <c r="A94" s="6"/>
      <c r="B94" s="6"/>
      <c r="C94" s="6"/>
      <c r="D94" s="6"/>
      <c r="E94" s="6"/>
      <c r="F94" s="6"/>
      <c r="G94" s="6"/>
      <c r="H94" s="7"/>
      <c r="I94" s="7"/>
      <c r="J94" s="7"/>
      <c r="K94" s="6"/>
      <c r="L94" s="6"/>
      <c r="M94" s="7"/>
      <c r="N94" s="7"/>
      <c r="O94" s="6"/>
      <c r="P94" s="6"/>
      <c r="Q94" s="6"/>
      <c r="R94" s="6"/>
      <c r="S94" s="7"/>
      <c r="T94" s="6"/>
      <c r="U94" s="8">
        <f>IF(OR(A94="",F94&lt;&gt;"Active"),"",IF(G94="Completed","Completed",IF(H94="","Missing deadline",IF(H94&lt;TODAY(),"Overdue learning",IF(H94&lt;=TODAY()+30,"Due within 30 days","Scheduled")))))</f>
        <v/>
      </c>
      <c r="V94" s="8">
        <f>IF(OR(A94="",F94&lt;&gt;"Active"),"",IF(G94&lt;&gt;"Completed","Not yet completed",IF(J94="","Missing review date",IF(J94&lt;TODAY(),"Review overdue",IF(J94&lt;=TODAY()+30,"Review within 30 days","Scheduled")))))</f>
        <v/>
      </c>
      <c r="W94" s="8">
        <f>IF(OR(A94="",F94&lt;&gt;"Active"),"",IF(K94="No","Not required",IF(K94&lt;&gt;"Yes","Check requirement",IF(L94="Further support needed","Competence concern",IF(L94="Competence confirmed","Confirmed",IF(M94="","Missing assessment due",IF(M94&lt;TODAY(),"Assessment overdue","Assessment outstanding")))))))</f>
        <v/>
      </c>
      <c r="X94" s="8">
        <f>IF(OR(A94="",F94&lt;&gt;"Active"),"",IF(T94="Closed","Closed",IF(AND(T94="Not needed",Q94="",R94="",S94=""),"No action",IF(OR(Q94="",R94="",S94="",T94&lt;&gt;"Open"),"Check action details",IF(S94&lt;TODAY(),"Action overdue","Action open")))))</f>
        <v/>
      </c>
      <c r="Y94" s="8">
        <f>IF(COUNTA(A94:T94)=0,"",IF(F94="Archived","Archived",IF(OR(A94="",B94="",C94="",D94="",E94="",F94&lt;&gt;"Active",COUNTIF(Roles,B94)=0,COUNTIF(Branches,C94)=0,COUNTIF(LearningStatuses,G94)=0,COUNTIF(AssessmentRequired,K94)=0,COUNTIF(AssessmentStatuses,L94)=0,COUNTIF(ActionStatuses,T94)=0,AND(H94&lt;&gt;"",NOT(ISNUMBER(H94))),AND(I94&lt;&gt;"",OR(NOT(ISNUMBER(I94)),I94&gt;TODAY())),AND(J94&lt;&gt;"",NOT(ISNUMBER(J94))),AND(M94&lt;&gt;"",NOT(ISNUMBER(M94))),AND(N94&lt;&gt;"",OR(NOT(ISNUMBER(N94)),N94&gt;TODAY())),AND(S94&lt;&gt;"",NOT(ISNUMBER(S94))),AND(G94="Completed",OR(I94="",P94="",J94="")),AND(G94&lt;&gt;"Completed",OR(I94&lt;&gt;"",H94="")),AND(K94="No",L94&lt;&gt;"Not required"),AND(K94="Yes",OR(L94="Not required",AND(L94&lt;&gt;"Competence confirmed",M94=""))),AND(OR(L94="Competence confirmed",L94="Further support needed"),OR(N94="",O94="",P94="")),AND(L94="Further support needed",T94&lt;&gt;"Open"),X94="Check action details",AND(T94="Closed",OR(Q94="",R94="",P94=""))),"Check required fields/dates","Recorded - verify evidence")))</f>
        <v/>
      </c>
    </row>
    <row r="95" spans="1:25" ht="32" customHeight="1">
      <c r="A95" s="6"/>
      <c r="B95" s="6"/>
      <c r="C95" s="6"/>
      <c r="D95" s="6"/>
      <c r="E95" s="6"/>
      <c r="F95" s="6"/>
      <c r="G95" s="6"/>
      <c r="H95" s="7"/>
      <c r="I95" s="7"/>
      <c r="J95" s="7"/>
      <c r="K95" s="6"/>
      <c r="L95" s="6"/>
      <c r="M95" s="7"/>
      <c r="N95" s="7"/>
      <c r="O95" s="6"/>
      <c r="P95" s="6"/>
      <c r="Q95" s="6"/>
      <c r="R95" s="6"/>
      <c r="S95" s="7"/>
      <c r="T95" s="6"/>
      <c r="U95" s="8">
        <f>IF(OR(A95="",F95&lt;&gt;"Active"),"",IF(G95="Completed","Completed",IF(H95="","Missing deadline",IF(H95&lt;TODAY(),"Overdue learning",IF(H95&lt;=TODAY()+30,"Due within 30 days","Scheduled")))))</f>
        <v/>
      </c>
      <c r="V95" s="8">
        <f>IF(OR(A95="",F95&lt;&gt;"Active"),"",IF(G95&lt;&gt;"Completed","Not yet completed",IF(J95="","Missing review date",IF(J95&lt;TODAY(),"Review overdue",IF(J95&lt;=TODAY()+30,"Review within 30 days","Scheduled")))))</f>
        <v/>
      </c>
      <c r="W95" s="8">
        <f>IF(OR(A95="",F95&lt;&gt;"Active"),"",IF(K95="No","Not required",IF(K95&lt;&gt;"Yes","Check requirement",IF(L95="Further support needed","Competence concern",IF(L95="Competence confirmed","Confirmed",IF(M95="","Missing assessment due",IF(M95&lt;TODAY(),"Assessment overdue","Assessment outstanding")))))))</f>
        <v/>
      </c>
      <c r="X95" s="8">
        <f>IF(OR(A95="",F95&lt;&gt;"Active"),"",IF(T95="Closed","Closed",IF(AND(T95="Not needed",Q95="",R95="",S95=""),"No action",IF(OR(Q95="",R95="",S95="",T95&lt;&gt;"Open"),"Check action details",IF(S95&lt;TODAY(),"Action overdue","Action open")))))</f>
        <v/>
      </c>
      <c r="Y95" s="8">
        <f>IF(COUNTA(A95:T95)=0,"",IF(F95="Archived","Archived",IF(OR(A95="",B95="",C95="",D95="",E95="",F95&lt;&gt;"Active",COUNTIF(Roles,B95)=0,COUNTIF(Branches,C95)=0,COUNTIF(LearningStatuses,G95)=0,COUNTIF(AssessmentRequired,K95)=0,COUNTIF(AssessmentStatuses,L95)=0,COUNTIF(ActionStatuses,T95)=0,AND(H95&lt;&gt;"",NOT(ISNUMBER(H95))),AND(I95&lt;&gt;"",OR(NOT(ISNUMBER(I95)),I95&gt;TODAY())),AND(J95&lt;&gt;"",NOT(ISNUMBER(J95))),AND(M95&lt;&gt;"",NOT(ISNUMBER(M95))),AND(N95&lt;&gt;"",OR(NOT(ISNUMBER(N95)),N95&gt;TODAY())),AND(S95&lt;&gt;"",NOT(ISNUMBER(S95))),AND(G95="Completed",OR(I95="",P95="",J95="")),AND(G95&lt;&gt;"Completed",OR(I95&lt;&gt;"",H95="")),AND(K95="No",L95&lt;&gt;"Not required"),AND(K95="Yes",OR(L95="Not required",AND(L95&lt;&gt;"Competence confirmed",M95=""))),AND(OR(L95="Competence confirmed",L95="Further support needed"),OR(N95="",O95="",P95="")),AND(L95="Further support needed",T95&lt;&gt;"Open"),X95="Check action details",AND(T95="Closed",OR(Q95="",R95="",P95=""))),"Check required fields/dates","Recorded - verify evidence")))</f>
        <v/>
      </c>
    </row>
    <row r="96" spans="1:25" ht="32" customHeight="1">
      <c r="A96" s="6"/>
      <c r="B96" s="6"/>
      <c r="C96" s="6"/>
      <c r="D96" s="6"/>
      <c r="E96" s="6"/>
      <c r="F96" s="6"/>
      <c r="G96" s="6"/>
      <c r="H96" s="7"/>
      <c r="I96" s="7"/>
      <c r="J96" s="7"/>
      <c r="K96" s="6"/>
      <c r="L96" s="6"/>
      <c r="M96" s="7"/>
      <c r="N96" s="7"/>
      <c r="O96" s="6"/>
      <c r="P96" s="6"/>
      <c r="Q96" s="6"/>
      <c r="R96" s="6"/>
      <c r="S96" s="7"/>
      <c r="T96" s="6"/>
      <c r="U96" s="8">
        <f>IF(OR(A96="",F96&lt;&gt;"Active"),"",IF(G96="Completed","Completed",IF(H96="","Missing deadline",IF(H96&lt;TODAY(),"Overdue learning",IF(H96&lt;=TODAY()+30,"Due within 30 days","Scheduled")))))</f>
        <v/>
      </c>
      <c r="V96" s="8">
        <f>IF(OR(A96="",F96&lt;&gt;"Active"),"",IF(G96&lt;&gt;"Completed","Not yet completed",IF(J96="","Missing review date",IF(J96&lt;TODAY(),"Review overdue",IF(J96&lt;=TODAY()+30,"Review within 30 days","Scheduled")))))</f>
        <v/>
      </c>
      <c r="W96" s="8">
        <f>IF(OR(A96="",F96&lt;&gt;"Active"),"",IF(K96="No","Not required",IF(K96&lt;&gt;"Yes","Check requirement",IF(L96="Further support needed","Competence concern",IF(L96="Competence confirmed","Confirmed",IF(M96="","Missing assessment due",IF(M96&lt;TODAY(),"Assessment overdue","Assessment outstanding")))))))</f>
        <v/>
      </c>
      <c r="X96" s="8">
        <f>IF(OR(A96="",F96&lt;&gt;"Active"),"",IF(T96="Closed","Closed",IF(AND(T96="Not needed",Q96="",R96="",S96=""),"No action",IF(OR(Q96="",R96="",S96="",T96&lt;&gt;"Open"),"Check action details",IF(S96&lt;TODAY(),"Action overdue","Action open")))))</f>
        <v/>
      </c>
      <c r="Y96" s="8">
        <f>IF(COUNTA(A96:T96)=0,"",IF(F96="Archived","Archived",IF(OR(A96="",B96="",C96="",D96="",E96="",F96&lt;&gt;"Active",COUNTIF(Roles,B96)=0,COUNTIF(Branches,C96)=0,COUNTIF(LearningStatuses,G96)=0,COUNTIF(AssessmentRequired,K96)=0,COUNTIF(AssessmentStatuses,L96)=0,COUNTIF(ActionStatuses,T96)=0,AND(H96&lt;&gt;"",NOT(ISNUMBER(H96))),AND(I96&lt;&gt;"",OR(NOT(ISNUMBER(I96)),I96&gt;TODAY())),AND(J96&lt;&gt;"",NOT(ISNUMBER(J96))),AND(M96&lt;&gt;"",NOT(ISNUMBER(M96))),AND(N96&lt;&gt;"",OR(NOT(ISNUMBER(N96)),N96&gt;TODAY())),AND(S96&lt;&gt;"",NOT(ISNUMBER(S96))),AND(G96="Completed",OR(I96="",P96="",J96="")),AND(G96&lt;&gt;"Completed",OR(I96&lt;&gt;"",H96="")),AND(K96="No",L96&lt;&gt;"Not required"),AND(K96="Yes",OR(L96="Not required",AND(L96&lt;&gt;"Competence confirmed",M96=""))),AND(OR(L96="Competence confirmed",L96="Further support needed"),OR(N96="",O96="",P96="")),AND(L96="Further support needed",T96&lt;&gt;"Open"),X96="Check action details",AND(T96="Closed",OR(Q96="",R96="",P96=""))),"Check required fields/dates","Recorded - verify evidence")))</f>
        <v/>
      </c>
    </row>
    <row r="97" spans="1:25" ht="32" customHeight="1">
      <c r="A97" s="6"/>
      <c r="B97" s="6"/>
      <c r="C97" s="6"/>
      <c r="D97" s="6"/>
      <c r="E97" s="6"/>
      <c r="F97" s="6"/>
      <c r="G97" s="6"/>
      <c r="H97" s="7"/>
      <c r="I97" s="7"/>
      <c r="J97" s="7"/>
      <c r="K97" s="6"/>
      <c r="L97" s="6"/>
      <c r="M97" s="7"/>
      <c r="N97" s="7"/>
      <c r="O97" s="6"/>
      <c r="P97" s="6"/>
      <c r="Q97" s="6"/>
      <c r="R97" s="6"/>
      <c r="S97" s="7"/>
      <c r="T97" s="6"/>
      <c r="U97" s="8">
        <f>IF(OR(A97="",F97&lt;&gt;"Active"),"",IF(G97="Completed","Completed",IF(H97="","Missing deadline",IF(H97&lt;TODAY(),"Overdue learning",IF(H97&lt;=TODAY()+30,"Due within 30 days","Scheduled")))))</f>
        <v/>
      </c>
      <c r="V97" s="8">
        <f>IF(OR(A97="",F97&lt;&gt;"Active"),"",IF(G97&lt;&gt;"Completed","Not yet completed",IF(J97="","Missing review date",IF(J97&lt;TODAY(),"Review overdue",IF(J97&lt;=TODAY()+30,"Review within 30 days","Scheduled")))))</f>
        <v/>
      </c>
      <c r="W97" s="8">
        <f>IF(OR(A97="",F97&lt;&gt;"Active"),"",IF(K97="No","Not required",IF(K97&lt;&gt;"Yes","Check requirement",IF(L97="Further support needed","Competence concern",IF(L97="Competence confirmed","Confirmed",IF(M97="","Missing assessment due",IF(M97&lt;TODAY(),"Assessment overdue","Assessment outstanding")))))))</f>
        <v/>
      </c>
      <c r="X97" s="8">
        <f>IF(OR(A97="",F97&lt;&gt;"Active"),"",IF(T97="Closed","Closed",IF(AND(T97="Not needed",Q97="",R97="",S97=""),"No action",IF(OR(Q97="",R97="",S97="",T97&lt;&gt;"Open"),"Check action details",IF(S97&lt;TODAY(),"Action overdue","Action open")))))</f>
        <v/>
      </c>
      <c r="Y97" s="8">
        <f>IF(COUNTA(A97:T97)=0,"",IF(F97="Archived","Archived",IF(OR(A97="",B97="",C97="",D97="",E97="",F97&lt;&gt;"Active",COUNTIF(Roles,B97)=0,COUNTIF(Branches,C97)=0,COUNTIF(LearningStatuses,G97)=0,COUNTIF(AssessmentRequired,K97)=0,COUNTIF(AssessmentStatuses,L97)=0,COUNTIF(ActionStatuses,T97)=0,AND(H97&lt;&gt;"",NOT(ISNUMBER(H97))),AND(I97&lt;&gt;"",OR(NOT(ISNUMBER(I97)),I97&gt;TODAY())),AND(J97&lt;&gt;"",NOT(ISNUMBER(J97))),AND(M97&lt;&gt;"",NOT(ISNUMBER(M97))),AND(N97&lt;&gt;"",OR(NOT(ISNUMBER(N97)),N97&gt;TODAY())),AND(S97&lt;&gt;"",NOT(ISNUMBER(S97))),AND(G97="Completed",OR(I97="",P97="",J97="")),AND(G97&lt;&gt;"Completed",OR(I97&lt;&gt;"",H97="")),AND(K97="No",L97&lt;&gt;"Not required"),AND(K97="Yes",OR(L97="Not required",AND(L97&lt;&gt;"Competence confirmed",M97=""))),AND(OR(L97="Competence confirmed",L97="Further support needed"),OR(N97="",O97="",P97="")),AND(L97="Further support needed",T97&lt;&gt;"Open"),X97="Check action details",AND(T97="Closed",OR(Q97="",R97="",P97=""))),"Check required fields/dates","Recorded - verify evidence")))</f>
        <v/>
      </c>
    </row>
    <row r="98" spans="1:25" ht="32" customHeight="1">
      <c r="A98" s="6"/>
      <c r="B98" s="6"/>
      <c r="C98" s="6"/>
      <c r="D98" s="6"/>
      <c r="E98" s="6"/>
      <c r="F98" s="6"/>
      <c r="G98" s="6"/>
      <c r="H98" s="7"/>
      <c r="I98" s="7"/>
      <c r="J98" s="7"/>
      <c r="K98" s="6"/>
      <c r="L98" s="6"/>
      <c r="M98" s="7"/>
      <c r="N98" s="7"/>
      <c r="O98" s="6"/>
      <c r="P98" s="6"/>
      <c r="Q98" s="6"/>
      <c r="R98" s="6"/>
      <c r="S98" s="7"/>
      <c r="T98" s="6"/>
      <c r="U98" s="8">
        <f>IF(OR(A98="",F98&lt;&gt;"Active"),"",IF(G98="Completed","Completed",IF(H98="","Missing deadline",IF(H98&lt;TODAY(),"Overdue learning",IF(H98&lt;=TODAY()+30,"Due within 30 days","Scheduled")))))</f>
        <v/>
      </c>
      <c r="V98" s="8">
        <f>IF(OR(A98="",F98&lt;&gt;"Active"),"",IF(G98&lt;&gt;"Completed","Not yet completed",IF(J98="","Missing review date",IF(J98&lt;TODAY(),"Review overdue",IF(J98&lt;=TODAY()+30,"Review within 30 days","Scheduled")))))</f>
        <v/>
      </c>
      <c r="W98" s="8">
        <f>IF(OR(A98="",F98&lt;&gt;"Active"),"",IF(K98="No","Not required",IF(K98&lt;&gt;"Yes","Check requirement",IF(L98="Further support needed","Competence concern",IF(L98="Competence confirmed","Confirmed",IF(M98="","Missing assessment due",IF(M98&lt;TODAY(),"Assessment overdue","Assessment outstanding")))))))</f>
        <v/>
      </c>
      <c r="X98" s="8">
        <f>IF(OR(A98="",F98&lt;&gt;"Active"),"",IF(T98="Closed","Closed",IF(AND(T98="Not needed",Q98="",R98="",S98=""),"No action",IF(OR(Q98="",R98="",S98="",T98&lt;&gt;"Open"),"Check action details",IF(S98&lt;TODAY(),"Action overdue","Action open")))))</f>
        <v/>
      </c>
      <c r="Y98" s="8">
        <f>IF(COUNTA(A98:T98)=0,"",IF(F98="Archived","Archived",IF(OR(A98="",B98="",C98="",D98="",E98="",F98&lt;&gt;"Active",COUNTIF(Roles,B98)=0,COUNTIF(Branches,C98)=0,COUNTIF(LearningStatuses,G98)=0,COUNTIF(AssessmentRequired,K98)=0,COUNTIF(AssessmentStatuses,L98)=0,COUNTIF(ActionStatuses,T98)=0,AND(H98&lt;&gt;"",NOT(ISNUMBER(H98))),AND(I98&lt;&gt;"",OR(NOT(ISNUMBER(I98)),I98&gt;TODAY())),AND(J98&lt;&gt;"",NOT(ISNUMBER(J98))),AND(M98&lt;&gt;"",NOT(ISNUMBER(M98))),AND(N98&lt;&gt;"",OR(NOT(ISNUMBER(N98)),N98&gt;TODAY())),AND(S98&lt;&gt;"",NOT(ISNUMBER(S98))),AND(G98="Completed",OR(I98="",P98="",J98="")),AND(G98&lt;&gt;"Completed",OR(I98&lt;&gt;"",H98="")),AND(K98="No",L98&lt;&gt;"Not required"),AND(K98="Yes",OR(L98="Not required",AND(L98&lt;&gt;"Competence confirmed",M98=""))),AND(OR(L98="Competence confirmed",L98="Further support needed"),OR(N98="",O98="",P98="")),AND(L98="Further support needed",T98&lt;&gt;"Open"),X98="Check action details",AND(T98="Closed",OR(Q98="",R98="",P98=""))),"Check required fields/dates","Recorded - verify evidence")))</f>
        <v/>
      </c>
    </row>
    <row r="99" spans="1:25" ht="32" customHeight="1">
      <c r="A99" s="6"/>
      <c r="B99" s="6"/>
      <c r="C99" s="6"/>
      <c r="D99" s="6"/>
      <c r="E99" s="6"/>
      <c r="F99" s="6"/>
      <c r="G99" s="6"/>
      <c r="H99" s="7"/>
      <c r="I99" s="7"/>
      <c r="J99" s="7"/>
      <c r="K99" s="6"/>
      <c r="L99" s="6"/>
      <c r="M99" s="7"/>
      <c r="N99" s="7"/>
      <c r="O99" s="6"/>
      <c r="P99" s="6"/>
      <c r="Q99" s="6"/>
      <c r="R99" s="6"/>
      <c r="S99" s="7"/>
      <c r="T99" s="6"/>
      <c r="U99" s="8">
        <f>IF(OR(A99="",F99&lt;&gt;"Active"),"",IF(G99="Completed","Completed",IF(H99="","Missing deadline",IF(H99&lt;TODAY(),"Overdue learning",IF(H99&lt;=TODAY()+30,"Due within 30 days","Scheduled")))))</f>
        <v/>
      </c>
      <c r="V99" s="8">
        <f>IF(OR(A99="",F99&lt;&gt;"Active"),"",IF(G99&lt;&gt;"Completed","Not yet completed",IF(J99="","Missing review date",IF(J99&lt;TODAY(),"Review overdue",IF(J99&lt;=TODAY()+30,"Review within 30 days","Scheduled")))))</f>
        <v/>
      </c>
      <c r="W99" s="8">
        <f>IF(OR(A99="",F99&lt;&gt;"Active"),"",IF(K99="No","Not required",IF(K99&lt;&gt;"Yes","Check requirement",IF(L99="Further support needed","Competence concern",IF(L99="Competence confirmed","Confirmed",IF(M99="","Missing assessment due",IF(M99&lt;TODAY(),"Assessment overdue","Assessment outstanding")))))))</f>
        <v/>
      </c>
      <c r="X99" s="8">
        <f>IF(OR(A99="",F99&lt;&gt;"Active"),"",IF(T99="Closed","Closed",IF(AND(T99="Not needed",Q99="",R99="",S99=""),"No action",IF(OR(Q99="",R99="",S99="",T99&lt;&gt;"Open"),"Check action details",IF(S99&lt;TODAY(),"Action overdue","Action open")))))</f>
        <v/>
      </c>
      <c r="Y99" s="8">
        <f>IF(COUNTA(A99:T99)=0,"",IF(F99="Archived","Archived",IF(OR(A99="",B99="",C99="",D99="",E99="",F99&lt;&gt;"Active",COUNTIF(Roles,B99)=0,COUNTIF(Branches,C99)=0,COUNTIF(LearningStatuses,G99)=0,COUNTIF(AssessmentRequired,K99)=0,COUNTIF(AssessmentStatuses,L99)=0,COUNTIF(ActionStatuses,T99)=0,AND(H99&lt;&gt;"",NOT(ISNUMBER(H99))),AND(I99&lt;&gt;"",OR(NOT(ISNUMBER(I99)),I99&gt;TODAY())),AND(J99&lt;&gt;"",NOT(ISNUMBER(J99))),AND(M99&lt;&gt;"",NOT(ISNUMBER(M99))),AND(N99&lt;&gt;"",OR(NOT(ISNUMBER(N99)),N99&gt;TODAY())),AND(S99&lt;&gt;"",NOT(ISNUMBER(S99))),AND(G99="Completed",OR(I99="",P99="",J99="")),AND(G99&lt;&gt;"Completed",OR(I99&lt;&gt;"",H99="")),AND(K99="No",L99&lt;&gt;"Not required"),AND(K99="Yes",OR(L99="Not required",AND(L99&lt;&gt;"Competence confirmed",M99=""))),AND(OR(L99="Competence confirmed",L99="Further support needed"),OR(N99="",O99="",P99="")),AND(L99="Further support needed",T99&lt;&gt;"Open"),X99="Check action details",AND(T99="Closed",OR(Q99="",R99="",P99=""))),"Check required fields/dates","Recorded - verify evidence")))</f>
        <v/>
      </c>
    </row>
    <row r="100" spans="1:25" ht="32" customHeight="1">
      <c r="A100" s="6"/>
      <c r="B100" s="6"/>
      <c r="C100" s="6"/>
      <c r="D100" s="6"/>
      <c r="E100" s="6"/>
      <c r="F100" s="6"/>
      <c r="G100" s="6"/>
      <c r="H100" s="7"/>
      <c r="I100" s="7"/>
      <c r="J100" s="7"/>
      <c r="K100" s="6"/>
      <c r="L100" s="6"/>
      <c r="M100" s="7"/>
      <c r="N100" s="7"/>
      <c r="O100" s="6"/>
      <c r="P100" s="6"/>
      <c r="Q100" s="6"/>
      <c r="R100" s="6"/>
      <c r="S100" s="7"/>
      <c r="T100" s="6"/>
      <c r="U100" s="8">
        <f>IF(OR(A100="",F100&lt;&gt;"Active"),"",IF(G100="Completed","Completed",IF(H100="","Missing deadline",IF(H100&lt;TODAY(),"Overdue learning",IF(H100&lt;=TODAY()+30,"Due within 30 days","Scheduled")))))</f>
        <v/>
      </c>
      <c r="V100" s="8">
        <f>IF(OR(A100="",F100&lt;&gt;"Active"),"",IF(G100&lt;&gt;"Completed","Not yet completed",IF(J100="","Missing review date",IF(J100&lt;TODAY(),"Review overdue",IF(J100&lt;=TODAY()+30,"Review within 30 days","Scheduled")))))</f>
        <v/>
      </c>
      <c r="W100" s="8">
        <f>IF(OR(A100="",F100&lt;&gt;"Active"),"",IF(K100="No","Not required",IF(K100&lt;&gt;"Yes","Check requirement",IF(L100="Further support needed","Competence concern",IF(L100="Competence confirmed","Confirmed",IF(M100="","Missing assessment due",IF(M100&lt;TODAY(),"Assessment overdue","Assessment outstanding")))))))</f>
        <v/>
      </c>
      <c r="X100" s="8">
        <f>IF(OR(A100="",F100&lt;&gt;"Active"),"",IF(T100="Closed","Closed",IF(AND(T100="Not needed",Q100="",R100="",S100=""),"No action",IF(OR(Q100="",R100="",S100="",T100&lt;&gt;"Open"),"Check action details",IF(S100&lt;TODAY(),"Action overdue","Action open")))))</f>
        <v/>
      </c>
      <c r="Y100" s="8">
        <f>IF(COUNTA(A100:T100)=0,"",IF(F100="Archived","Archived",IF(OR(A100="",B100="",C100="",D100="",E100="",F100&lt;&gt;"Active",COUNTIF(Roles,B100)=0,COUNTIF(Branches,C100)=0,COUNTIF(LearningStatuses,G100)=0,COUNTIF(AssessmentRequired,K100)=0,COUNTIF(AssessmentStatuses,L100)=0,COUNTIF(ActionStatuses,T100)=0,AND(H100&lt;&gt;"",NOT(ISNUMBER(H100))),AND(I100&lt;&gt;"",OR(NOT(ISNUMBER(I100)),I100&gt;TODAY())),AND(J100&lt;&gt;"",NOT(ISNUMBER(J100))),AND(M100&lt;&gt;"",NOT(ISNUMBER(M100))),AND(N100&lt;&gt;"",OR(NOT(ISNUMBER(N100)),N100&gt;TODAY())),AND(S100&lt;&gt;"",NOT(ISNUMBER(S100))),AND(G100="Completed",OR(I100="",P100="",J100="")),AND(G100&lt;&gt;"Completed",OR(I100&lt;&gt;"",H100="")),AND(K100="No",L100&lt;&gt;"Not required"),AND(K100="Yes",OR(L100="Not required",AND(L100&lt;&gt;"Competence confirmed",M100=""))),AND(OR(L100="Competence confirmed",L100="Further support needed"),OR(N100="",O100="",P100="")),AND(L100="Further support needed",T100&lt;&gt;"Open"),X100="Check action details",AND(T100="Closed",OR(Q100="",R100="",P100=""))),"Check required fields/dates","Recorded - verify evidence")))</f>
        <v/>
      </c>
    </row>
    <row r="101" spans="1:25" ht="32" customHeight="1">
      <c r="A101" s="6"/>
      <c r="B101" s="6"/>
      <c r="C101" s="6"/>
      <c r="D101" s="6"/>
      <c r="E101" s="6"/>
      <c r="F101" s="6"/>
      <c r="G101" s="6"/>
      <c r="H101" s="7"/>
      <c r="I101" s="7"/>
      <c r="J101" s="7"/>
      <c r="K101" s="6"/>
      <c r="L101" s="6"/>
      <c r="M101" s="7"/>
      <c r="N101" s="7"/>
      <c r="O101" s="6"/>
      <c r="P101" s="6"/>
      <c r="Q101" s="6"/>
      <c r="R101" s="6"/>
      <c r="S101" s="7"/>
      <c r="T101" s="6"/>
      <c r="U101" s="8">
        <f>IF(OR(A101="",F101&lt;&gt;"Active"),"",IF(G101="Completed","Completed",IF(H101="","Missing deadline",IF(H101&lt;TODAY(),"Overdue learning",IF(H101&lt;=TODAY()+30,"Due within 30 days","Scheduled")))))</f>
        <v/>
      </c>
      <c r="V101" s="8">
        <f>IF(OR(A101="",F101&lt;&gt;"Active"),"",IF(G101&lt;&gt;"Completed","Not yet completed",IF(J101="","Missing review date",IF(J101&lt;TODAY(),"Review overdue",IF(J101&lt;=TODAY()+30,"Review within 30 days","Scheduled")))))</f>
        <v/>
      </c>
      <c r="W101" s="8">
        <f>IF(OR(A101="",F101&lt;&gt;"Active"),"",IF(K101="No","Not required",IF(K101&lt;&gt;"Yes","Check requirement",IF(L101="Further support needed","Competence concern",IF(L101="Competence confirmed","Confirmed",IF(M101="","Missing assessment due",IF(M101&lt;TODAY(),"Assessment overdue","Assessment outstanding")))))))</f>
        <v/>
      </c>
      <c r="X101" s="8">
        <f>IF(OR(A101="",F101&lt;&gt;"Active"),"",IF(T101="Closed","Closed",IF(AND(T101="Not needed",Q101="",R101="",S101=""),"No action",IF(OR(Q101="",R101="",S101="",T101&lt;&gt;"Open"),"Check action details",IF(S101&lt;TODAY(),"Action overdue","Action open")))))</f>
        <v/>
      </c>
      <c r="Y101" s="8">
        <f>IF(COUNTA(A101:T101)=0,"",IF(F101="Archived","Archived",IF(OR(A101="",B101="",C101="",D101="",E101="",F101&lt;&gt;"Active",COUNTIF(Roles,B101)=0,COUNTIF(Branches,C101)=0,COUNTIF(LearningStatuses,G101)=0,COUNTIF(AssessmentRequired,K101)=0,COUNTIF(AssessmentStatuses,L101)=0,COUNTIF(ActionStatuses,T101)=0,AND(H101&lt;&gt;"",NOT(ISNUMBER(H101))),AND(I101&lt;&gt;"",OR(NOT(ISNUMBER(I101)),I101&gt;TODAY())),AND(J101&lt;&gt;"",NOT(ISNUMBER(J101))),AND(M101&lt;&gt;"",NOT(ISNUMBER(M101))),AND(N101&lt;&gt;"",OR(NOT(ISNUMBER(N101)),N101&gt;TODAY())),AND(S101&lt;&gt;"",NOT(ISNUMBER(S101))),AND(G101="Completed",OR(I101="",P101="",J101="")),AND(G101&lt;&gt;"Completed",OR(I101&lt;&gt;"",H101="")),AND(K101="No",L101&lt;&gt;"Not required"),AND(K101="Yes",OR(L101="Not required",AND(L101&lt;&gt;"Competence confirmed",M101=""))),AND(OR(L101="Competence confirmed",L101="Further support needed"),OR(N101="",O101="",P101="")),AND(L101="Further support needed",T101&lt;&gt;"Open"),X101="Check action details",AND(T101="Closed",OR(Q101="",R101="",P101=""))),"Check required fields/dates","Recorded - verify evidence")))</f>
        <v/>
      </c>
    </row>
    <row r="102" spans="1:25" ht="32" customHeight="1">
      <c r="A102" s="6"/>
      <c r="B102" s="6"/>
      <c r="C102" s="6"/>
      <c r="D102" s="6"/>
      <c r="E102" s="6"/>
      <c r="F102" s="6"/>
      <c r="G102" s="6"/>
      <c r="H102" s="7"/>
      <c r="I102" s="7"/>
      <c r="J102" s="7"/>
      <c r="K102" s="6"/>
      <c r="L102" s="6"/>
      <c r="M102" s="7"/>
      <c r="N102" s="7"/>
      <c r="O102" s="6"/>
      <c r="P102" s="6"/>
      <c r="Q102" s="6"/>
      <c r="R102" s="6"/>
      <c r="S102" s="7"/>
      <c r="T102" s="6"/>
      <c r="U102" s="8">
        <f>IF(OR(A102="",F102&lt;&gt;"Active"),"",IF(G102="Completed","Completed",IF(H102="","Missing deadline",IF(H102&lt;TODAY(),"Overdue learning",IF(H102&lt;=TODAY()+30,"Due within 30 days","Scheduled")))))</f>
        <v/>
      </c>
      <c r="V102" s="8">
        <f>IF(OR(A102="",F102&lt;&gt;"Active"),"",IF(G102&lt;&gt;"Completed","Not yet completed",IF(J102="","Missing review date",IF(J102&lt;TODAY(),"Review overdue",IF(J102&lt;=TODAY()+30,"Review within 30 days","Scheduled")))))</f>
        <v/>
      </c>
      <c r="W102" s="8">
        <f>IF(OR(A102="",F102&lt;&gt;"Active"),"",IF(K102="No","Not required",IF(K102&lt;&gt;"Yes","Check requirement",IF(L102="Further support needed","Competence concern",IF(L102="Competence confirmed","Confirmed",IF(M102="","Missing assessment due",IF(M102&lt;TODAY(),"Assessment overdue","Assessment outstanding")))))))</f>
        <v/>
      </c>
      <c r="X102" s="8">
        <f>IF(OR(A102="",F102&lt;&gt;"Active"),"",IF(T102="Closed","Closed",IF(AND(T102="Not needed",Q102="",R102="",S102=""),"No action",IF(OR(Q102="",R102="",S102="",T102&lt;&gt;"Open"),"Check action details",IF(S102&lt;TODAY(),"Action overdue","Action open")))))</f>
        <v/>
      </c>
      <c r="Y102" s="8">
        <f>IF(COUNTA(A102:T102)=0,"",IF(F102="Archived","Archived",IF(OR(A102="",B102="",C102="",D102="",E102="",F102&lt;&gt;"Active",COUNTIF(Roles,B102)=0,COUNTIF(Branches,C102)=0,COUNTIF(LearningStatuses,G102)=0,COUNTIF(AssessmentRequired,K102)=0,COUNTIF(AssessmentStatuses,L102)=0,COUNTIF(ActionStatuses,T102)=0,AND(H102&lt;&gt;"",NOT(ISNUMBER(H102))),AND(I102&lt;&gt;"",OR(NOT(ISNUMBER(I102)),I102&gt;TODAY())),AND(J102&lt;&gt;"",NOT(ISNUMBER(J102))),AND(M102&lt;&gt;"",NOT(ISNUMBER(M102))),AND(N102&lt;&gt;"",OR(NOT(ISNUMBER(N102)),N102&gt;TODAY())),AND(S102&lt;&gt;"",NOT(ISNUMBER(S102))),AND(G102="Completed",OR(I102="",P102="",J102="")),AND(G102&lt;&gt;"Completed",OR(I102&lt;&gt;"",H102="")),AND(K102="No",L102&lt;&gt;"Not required"),AND(K102="Yes",OR(L102="Not required",AND(L102&lt;&gt;"Competence confirmed",M102=""))),AND(OR(L102="Competence confirmed",L102="Further support needed"),OR(N102="",O102="",P102="")),AND(L102="Further support needed",T102&lt;&gt;"Open"),X102="Check action details",AND(T102="Closed",OR(Q102="",R102="",P102=""))),"Check required fields/dates","Recorded - verify evidence")))</f>
        <v/>
      </c>
    </row>
    <row r="103" spans="1:25" ht="32" customHeight="1">
      <c r="A103" s="6"/>
      <c r="B103" s="6"/>
      <c r="C103" s="6"/>
      <c r="D103" s="6"/>
      <c r="E103" s="6"/>
      <c r="F103" s="6"/>
      <c r="G103" s="6"/>
      <c r="H103" s="7"/>
      <c r="I103" s="7"/>
      <c r="J103" s="7"/>
      <c r="K103" s="6"/>
      <c r="L103" s="6"/>
      <c r="M103" s="7"/>
      <c r="N103" s="7"/>
      <c r="O103" s="6"/>
      <c r="P103" s="6"/>
      <c r="Q103" s="6"/>
      <c r="R103" s="6"/>
      <c r="S103" s="7"/>
      <c r="T103" s="6"/>
      <c r="U103" s="8">
        <f>IF(OR(A103="",F103&lt;&gt;"Active"),"",IF(G103="Completed","Completed",IF(H103="","Missing deadline",IF(H103&lt;TODAY(),"Overdue learning",IF(H103&lt;=TODAY()+30,"Due within 30 days","Scheduled")))))</f>
        <v/>
      </c>
      <c r="V103" s="8">
        <f>IF(OR(A103="",F103&lt;&gt;"Active"),"",IF(G103&lt;&gt;"Completed","Not yet completed",IF(J103="","Missing review date",IF(J103&lt;TODAY(),"Review overdue",IF(J103&lt;=TODAY()+30,"Review within 30 days","Scheduled")))))</f>
        <v/>
      </c>
      <c r="W103" s="8">
        <f>IF(OR(A103="",F103&lt;&gt;"Active"),"",IF(K103="No","Not required",IF(K103&lt;&gt;"Yes","Check requirement",IF(L103="Further support needed","Competence concern",IF(L103="Competence confirmed","Confirmed",IF(M103="","Missing assessment due",IF(M103&lt;TODAY(),"Assessment overdue","Assessment outstanding")))))))</f>
        <v/>
      </c>
      <c r="X103" s="8">
        <f>IF(OR(A103="",F103&lt;&gt;"Active"),"",IF(T103="Closed","Closed",IF(AND(T103="Not needed",Q103="",R103="",S103=""),"No action",IF(OR(Q103="",R103="",S103="",T103&lt;&gt;"Open"),"Check action details",IF(S103&lt;TODAY(),"Action overdue","Action open")))))</f>
        <v/>
      </c>
      <c r="Y103" s="8">
        <f>IF(COUNTA(A103:T103)=0,"",IF(F103="Archived","Archived",IF(OR(A103="",B103="",C103="",D103="",E103="",F103&lt;&gt;"Active",COUNTIF(Roles,B103)=0,COUNTIF(Branches,C103)=0,COUNTIF(LearningStatuses,G103)=0,COUNTIF(AssessmentRequired,K103)=0,COUNTIF(AssessmentStatuses,L103)=0,COUNTIF(ActionStatuses,T103)=0,AND(H103&lt;&gt;"",NOT(ISNUMBER(H103))),AND(I103&lt;&gt;"",OR(NOT(ISNUMBER(I103)),I103&gt;TODAY())),AND(J103&lt;&gt;"",NOT(ISNUMBER(J103))),AND(M103&lt;&gt;"",NOT(ISNUMBER(M103))),AND(N103&lt;&gt;"",OR(NOT(ISNUMBER(N103)),N103&gt;TODAY())),AND(S103&lt;&gt;"",NOT(ISNUMBER(S103))),AND(G103="Completed",OR(I103="",P103="",J103="")),AND(G103&lt;&gt;"Completed",OR(I103&lt;&gt;"",H103="")),AND(K103="No",L103&lt;&gt;"Not required"),AND(K103="Yes",OR(L103="Not required",AND(L103&lt;&gt;"Competence confirmed",M103=""))),AND(OR(L103="Competence confirmed",L103="Further support needed"),OR(N103="",O103="",P103="")),AND(L103="Further support needed",T103&lt;&gt;"Open"),X103="Check action details",AND(T103="Closed",OR(Q103="",R103="",P103=""))),"Check required fields/dates","Recorded - verify evidence")))</f>
        <v/>
      </c>
    </row>
    <row r="104" spans="1:25" ht="32" customHeight="1">
      <c r="A104" s="6"/>
      <c r="B104" s="6"/>
      <c r="C104" s="6"/>
      <c r="D104" s="6"/>
      <c r="E104" s="6"/>
      <c r="F104" s="6"/>
      <c r="G104" s="6"/>
      <c r="H104" s="7"/>
      <c r="I104" s="7"/>
      <c r="J104" s="7"/>
      <c r="K104" s="6"/>
      <c r="L104" s="6"/>
      <c r="M104" s="7"/>
      <c r="N104" s="7"/>
      <c r="O104" s="6"/>
      <c r="P104" s="6"/>
      <c r="Q104" s="6"/>
      <c r="R104" s="6"/>
      <c r="S104" s="7"/>
      <c r="T104" s="6"/>
      <c r="U104" s="8">
        <f>IF(OR(A104="",F104&lt;&gt;"Active"),"",IF(G104="Completed","Completed",IF(H104="","Missing deadline",IF(H104&lt;TODAY(),"Overdue learning",IF(H104&lt;=TODAY()+30,"Due within 30 days","Scheduled")))))</f>
        <v/>
      </c>
      <c r="V104" s="8">
        <f>IF(OR(A104="",F104&lt;&gt;"Active"),"",IF(G104&lt;&gt;"Completed","Not yet completed",IF(J104="","Missing review date",IF(J104&lt;TODAY(),"Review overdue",IF(J104&lt;=TODAY()+30,"Review within 30 days","Scheduled")))))</f>
        <v/>
      </c>
      <c r="W104" s="8">
        <f>IF(OR(A104="",F104&lt;&gt;"Active"),"",IF(K104="No","Not required",IF(K104&lt;&gt;"Yes","Check requirement",IF(L104="Further support needed","Competence concern",IF(L104="Competence confirmed","Confirmed",IF(M104="","Missing assessment due",IF(M104&lt;TODAY(),"Assessment overdue","Assessment outstanding")))))))</f>
        <v/>
      </c>
      <c r="X104" s="8">
        <f>IF(OR(A104="",F104&lt;&gt;"Active"),"",IF(T104="Closed","Closed",IF(AND(T104="Not needed",Q104="",R104="",S104=""),"No action",IF(OR(Q104="",R104="",S104="",T104&lt;&gt;"Open"),"Check action details",IF(S104&lt;TODAY(),"Action overdue","Action open")))))</f>
        <v/>
      </c>
      <c r="Y104" s="8">
        <f>IF(COUNTA(A104:T104)=0,"",IF(F104="Archived","Archived",IF(OR(A104="",B104="",C104="",D104="",E104="",F104&lt;&gt;"Active",COUNTIF(Roles,B104)=0,COUNTIF(Branches,C104)=0,COUNTIF(LearningStatuses,G104)=0,COUNTIF(AssessmentRequired,K104)=0,COUNTIF(AssessmentStatuses,L104)=0,COUNTIF(ActionStatuses,T104)=0,AND(H104&lt;&gt;"",NOT(ISNUMBER(H104))),AND(I104&lt;&gt;"",OR(NOT(ISNUMBER(I104)),I104&gt;TODAY())),AND(J104&lt;&gt;"",NOT(ISNUMBER(J104))),AND(M104&lt;&gt;"",NOT(ISNUMBER(M104))),AND(N104&lt;&gt;"",OR(NOT(ISNUMBER(N104)),N104&gt;TODAY())),AND(S104&lt;&gt;"",NOT(ISNUMBER(S104))),AND(G104="Completed",OR(I104="",P104="",J104="")),AND(G104&lt;&gt;"Completed",OR(I104&lt;&gt;"",H104="")),AND(K104="No",L104&lt;&gt;"Not required"),AND(K104="Yes",OR(L104="Not required",AND(L104&lt;&gt;"Competence confirmed",M104=""))),AND(OR(L104="Competence confirmed",L104="Further support needed"),OR(N104="",O104="",P104="")),AND(L104="Further support needed",T104&lt;&gt;"Open"),X104="Check action details",AND(T104="Closed",OR(Q104="",R104="",P104=""))),"Check required fields/dates","Recorded - verify evidence")))</f>
        <v/>
      </c>
    </row>
    <row r="105" spans="1:25" ht="32" customHeight="1">
      <c r="A105" s="6"/>
      <c r="B105" s="6"/>
      <c r="C105" s="6"/>
      <c r="D105" s="6"/>
      <c r="E105" s="6"/>
      <c r="F105" s="6"/>
      <c r="G105" s="6"/>
      <c r="H105" s="7"/>
      <c r="I105" s="7"/>
      <c r="J105" s="7"/>
      <c r="K105" s="6"/>
      <c r="L105" s="6"/>
      <c r="M105" s="7"/>
      <c r="N105" s="7"/>
      <c r="O105" s="6"/>
      <c r="P105" s="6"/>
      <c r="Q105" s="6"/>
      <c r="R105" s="6"/>
      <c r="S105" s="7"/>
      <c r="T105" s="6"/>
      <c r="U105" s="8">
        <f>IF(OR(A105="",F105&lt;&gt;"Active"),"",IF(G105="Completed","Completed",IF(H105="","Missing deadline",IF(H105&lt;TODAY(),"Overdue learning",IF(H105&lt;=TODAY()+30,"Due within 30 days","Scheduled")))))</f>
        <v/>
      </c>
      <c r="V105" s="8">
        <f>IF(OR(A105="",F105&lt;&gt;"Active"),"",IF(G105&lt;&gt;"Completed","Not yet completed",IF(J105="","Missing review date",IF(J105&lt;TODAY(),"Review overdue",IF(J105&lt;=TODAY()+30,"Review within 30 days","Scheduled")))))</f>
        <v/>
      </c>
      <c r="W105" s="8">
        <f>IF(OR(A105="",F105&lt;&gt;"Active"),"",IF(K105="No","Not required",IF(K105&lt;&gt;"Yes","Check requirement",IF(L105="Further support needed","Competence concern",IF(L105="Competence confirmed","Confirmed",IF(M105="","Missing assessment due",IF(M105&lt;TODAY(),"Assessment overdue","Assessment outstanding")))))))</f>
        <v/>
      </c>
      <c r="X105" s="8">
        <f>IF(OR(A105="",F105&lt;&gt;"Active"),"",IF(T105="Closed","Closed",IF(AND(T105="Not needed",Q105="",R105="",S105=""),"No action",IF(OR(Q105="",R105="",S105="",T105&lt;&gt;"Open"),"Check action details",IF(S105&lt;TODAY(),"Action overdue","Action open")))))</f>
        <v/>
      </c>
      <c r="Y105" s="8">
        <f>IF(COUNTA(A105:T105)=0,"",IF(F105="Archived","Archived",IF(OR(A105="",B105="",C105="",D105="",E105="",F105&lt;&gt;"Active",COUNTIF(Roles,B105)=0,COUNTIF(Branches,C105)=0,COUNTIF(LearningStatuses,G105)=0,COUNTIF(AssessmentRequired,K105)=0,COUNTIF(AssessmentStatuses,L105)=0,COUNTIF(ActionStatuses,T105)=0,AND(H105&lt;&gt;"",NOT(ISNUMBER(H105))),AND(I105&lt;&gt;"",OR(NOT(ISNUMBER(I105)),I105&gt;TODAY())),AND(J105&lt;&gt;"",NOT(ISNUMBER(J105))),AND(M105&lt;&gt;"",NOT(ISNUMBER(M105))),AND(N105&lt;&gt;"",OR(NOT(ISNUMBER(N105)),N105&gt;TODAY())),AND(S105&lt;&gt;"",NOT(ISNUMBER(S105))),AND(G105="Completed",OR(I105="",P105="",J105="")),AND(G105&lt;&gt;"Completed",OR(I105&lt;&gt;"",H105="")),AND(K105="No",L105&lt;&gt;"Not required"),AND(K105="Yes",OR(L105="Not required",AND(L105&lt;&gt;"Competence confirmed",M105=""))),AND(OR(L105="Competence confirmed",L105="Further support needed"),OR(N105="",O105="",P105="")),AND(L105="Further support needed",T105&lt;&gt;"Open"),X105="Check action details",AND(T105="Closed",OR(Q105="",R105="",P105=""))),"Check required fields/dates","Recorded - verify evidence")))</f>
        <v/>
      </c>
    </row>
    <row r="106" spans="1:25" ht="32" customHeight="1">
      <c r="A106" s="6"/>
      <c r="B106" s="6"/>
      <c r="C106" s="6"/>
      <c r="D106" s="6"/>
      <c r="E106" s="6"/>
      <c r="F106" s="6"/>
      <c r="G106" s="6"/>
      <c r="H106" s="7"/>
      <c r="I106" s="7"/>
      <c r="J106" s="7"/>
      <c r="K106" s="6"/>
      <c r="L106" s="6"/>
      <c r="M106" s="7"/>
      <c r="N106" s="7"/>
      <c r="O106" s="6"/>
      <c r="P106" s="6"/>
      <c r="Q106" s="6"/>
      <c r="R106" s="6"/>
      <c r="S106" s="7"/>
      <c r="T106" s="6"/>
      <c r="U106" s="8">
        <f>IF(OR(A106="",F106&lt;&gt;"Active"),"",IF(G106="Completed","Completed",IF(H106="","Missing deadline",IF(H106&lt;TODAY(),"Overdue learning",IF(H106&lt;=TODAY()+30,"Due within 30 days","Scheduled")))))</f>
        <v/>
      </c>
      <c r="V106" s="8">
        <f>IF(OR(A106="",F106&lt;&gt;"Active"),"",IF(G106&lt;&gt;"Completed","Not yet completed",IF(J106="","Missing review date",IF(J106&lt;TODAY(),"Review overdue",IF(J106&lt;=TODAY()+30,"Review within 30 days","Scheduled")))))</f>
        <v/>
      </c>
      <c r="W106" s="8">
        <f>IF(OR(A106="",F106&lt;&gt;"Active"),"",IF(K106="No","Not required",IF(K106&lt;&gt;"Yes","Check requirement",IF(L106="Further support needed","Competence concern",IF(L106="Competence confirmed","Confirmed",IF(M106="","Missing assessment due",IF(M106&lt;TODAY(),"Assessment overdue","Assessment outstanding")))))))</f>
        <v/>
      </c>
      <c r="X106" s="8">
        <f>IF(OR(A106="",F106&lt;&gt;"Active"),"",IF(T106="Closed","Closed",IF(AND(T106="Not needed",Q106="",R106="",S106=""),"No action",IF(OR(Q106="",R106="",S106="",T106&lt;&gt;"Open"),"Check action details",IF(S106&lt;TODAY(),"Action overdue","Action open")))))</f>
        <v/>
      </c>
      <c r="Y106" s="8">
        <f>IF(COUNTA(A106:T106)=0,"",IF(F106="Archived","Archived",IF(OR(A106="",B106="",C106="",D106="",E106="",F106&lt;&gt;"Active",COUNTIF(Roles,B106)=0,COUNTIF(Branches,C106)=0,COUNTIF(LearningStatuses,G106)=0,COUNTIF(AssessmentRequired,K106)=0,COUNTIF(AssessmentStatuses,L106)=0,COUNTIF(ActionStatuses,T106)=0,AND(H106&lt;&gt;"",NOT(ISNUMBER(H106))),AND(I106&lt;&gt;"",OR(NOT(ISNUMBER(I106)),I106&gt;TODAY())),AND(J106&lt;&gt;"",NOT(ISNUMBER(J106))),AND(M106&lt;&gt;"",NOT(ISNUMBER(M106))),AND(N106&lt;&gt;"",OR(NOT(ISNUMBER(N106)),N106&gt;TODAY())),AND(S106&lt;&gt;"",NOT(ISNUMBER(S106))),AND(G106="Completed",OR(I106="",P106="",J106="")),AND(G106&lt;&gt;"Completed",OR(I106&lt;&gt;"",H106="")),AND(K106="No",L106&lt;&gt;"Not required"),AND(K106="Yes",OR(L106="Not required",AND(L106&lt;&gt;"Competence confirmed",M106=""))),AND(OR(L106="Competence confirmed",L106="Further support needed"),OR(N106="",O106="",P106="")),AND(L106="Further support needed",T106&lt;&gt;"Open"),X106="Check action details",AND(T106="Closed",OR(Q106="",R106="",P106=""))),"Check required fields/dates","Recorded - verify evidence")))</f>
        <v/>
      </c>
    </row>
    <row r="107" spans="1:25" ht="32" customHeight="1">
      <c r="A107" s="6"/>
      <c r="B107" s="6"/>
      <c r="C107" s="6"/>
      <c r="D107" s="6"/>
      <c r="E107" s="6"/>
      <c r="F107" s="6"/>
      <c r="G107" s="6"/>
      <c r="H107" s="7"/>
      <c r="I107" s="7"/>
      <c r="J107" s="7"/>
      <c r="K107" s="6"/>
      <c r="L107" s="6"/>
      <c r="M107" s="7"/>
      <c r="N107" s="7"/>
      <c r="O107" s="6"/>
      <c r="P107" s="6"/>
      <c r="Q107" s="6"/>
      <c r="R107" s="6"/>
      <c r="S107" s="7"/>
      <c r="T107" s="6"/>
      <c r="U107" s="8">
        <f>IF(OR(A107="",F107&lt;&gt;"Active"),"",IF(G107="Completed","Completed",IF(H107="","Missing deadline",IF(H107&lt;TODAY(),"Overdue learning",IF(H107&lt;=TODAY()+30,"Due within 30 days","Scheduled")))))</f>
        <v/>
      </c>
      <c r="V107" s="8">
        <f>IF(OR(A107="",F107&lt;&gt;"Active"),"",IF(G107&lt;&gt;"Completed","Not yet completed",IF(J107="","Missing review date",IF(J107&lt;TODAY(),"Review overdue",IF(J107&lt;=TODAY()+30,"Review within 30 days","Scheduled")))))</f>
        <v/>
      </c>
      <c r="W107" s="8">
        <f>IF(OR(A107="",F107&lt;&gt;"Active"),"",IF(K107="No","Not required",IF(K107&lt;&gt;"Yes","Check requirement",IF(L107="Further support needed","Competence concern",IF(L107="Competence confirmed","Confirmed",IF(M107="","Missing assessment due",IF(M107&lt;TODAY(),"Assessment overdue","Assessment outstanding")))))))</f>
        <v/>
      </c>
      <c r="X107" s="8">
        <f>IF(OR(A107="",F107&lt;&gt;"Active"),"",IF(T107="Closed","Closed",IF(AND(T107="Not needed",Q107="",R107="",S107=""),"No action",IF(OR(Q107="",R107="",S107="",T107&lt;&gt;"Open"),"Check action details",IF(S107&lt;TODAY(),"Action overdue","Action open")))))</f>
        <v/>
      </c>
      <c r="Y107" s="8">
        <f>IF(COUNTA(A107:T107)=0,"",IF(F107="Archived","Archived",IF(OR(A107="",B107="",C107="",D107="",E107="",F107&lt;&gt;"Active",COUNTIF(Roles,B107)=0,COUNTIF(Branches,C107)=0,COUNTIF(LearningStatuses,G107)=0,COUNTIF(AssessmentRequired,K107)=0,COUNTIF(AssessmentStatuses,L107)=0,COUNTIF(ActionStatuses,T107)=0,AND(H107&lt;&gt;"",NOT(ISNUMBER(H107))),AND(I107&lt;&gt;"",OR(NOT(ISNUMBER(I107)),I107&gt;TODAY())),AND(J107&lt;&gt;"",NOT(ISNUMBER(J107))),AND(M107&lt;&gt;"",NOT(ISNUMBER(M107))),AND(N107&lt;&gt;"",OR(NOT(ISNUMBER(N107)),N107&gt;TODAY())),AND(S107&lt;&gt;"",NOT(ISNUMBER(S107))),AND(G107="Completed",OR(I107="",P107="",J107="")),AND(G107&lt;&gt;"Completed",OR(I107&lt;&gt;"",H107="")),AND(K107="No",L107&lt;&gt;"Not required"),AND(K107="Yes",OR(L107="Not required",AND(L107&lt;&gt;"Competence confirmed",M107=""))),AND(OR(L107="Competence confirmed",L107="Further support needed"),OR(N107="",O107="",P107="")),AND(L107="Further support needed",T107&lt;&gt;"Open"),X107="Check action details",AND(T107="Closed",OR(Q107="",R107="",P107=""))),"Check required fields/dates","Recorded - verify evidence")))</f>
        <v/>
      </c>
    </row>
    <row r="108" spans="1:25" ht="32" customHeight="1">
      <c r="A108" s="6"/>
      <c r="B108" s="6"/>
      <c r="C108" s="6"/>
      <c r="D108" s="6"/>
      <c r="E108" s="6"/>
      <c r="F108" s="6"/>
      <c r="G108" s="6"/>
      <c r="H108" s="7"/>
      <c r="I108" s="7"/>
      <c r="J108" s="7"/>
      <c r="K108" s="6"/>
      <c r="L108" s="6"/>
      <c r="M108" s="7"/>
      <c r="N108" s="7"/>
      <c r="O108" s="6"/>
      <c r="P108" s="6"/>
      <c r="Q108" s="6"/>
      <c r="R108" s="6"/>
      <c r="S108" s="7"/>
      <c r="T108" s="6"/>
      <c r="U108" s="8">
        <f>IF(OR(A108="",F108&lt;&gt;"Active"),"",IF(G108="Completed","Completed",IF(H108="","Missing deadline",IF(H108&lt;TODAY(),"Overdue learning",IF(H108&lt;=TODAY()+30,"Due within 30 days","Scheduled")))))</f>
        <v/>
      </c>
      <c r="V108" s="8">
        <f>IF(OR(A108="",F108&lt;&gt;"Active"),"",IF(G108&lt;&gt;"Completed","Not yet completed",IF(J108="","Missing review date",IF(J108&lt;TODAY(),"Review overdue",IF(J108&lt;=TODAY()+30,"Review within 30 days","Scheduled")))))</f>
        <v/>
      </c>
      <c r="W108" s="8">
        <f>IF(OR(A108="",F108&lt;&gt;"Active"),"",IF(K108="No","Not required",IF(K108&lt;&gt;"Yes","Check requirement",IF(L108="Further support needed","Competence concern",IF(L108="Competence confirmed","Confirmed",IF(M108="","Missing assessment due",IF(M108&lt;TODAY(),"Assessment overdue","Assessment outstanding")))))))</f>
        <v/>
      </c>
      <c r="X108" s="8">
        <f>IF(OR(A108="",F108&lt;&gt;"Active"),"",IF(T108="Closed","Closed",IF(AND(T108="Not needed",Q108="",R108="",S108=""),"No action",IF(OR(Q108="",R108="",S108="",T108&lt;&gt;"Open"),"Check action details",IF(S108&lt;TODAY(),"Action overdue","Action open")))))</f>
        <v/>
      </c>
      <c r="Y108" s="8">
        <f>IF(COUNTA(A108:T108)=0,"",IF(F108="Archived","Archived",IF(OR(A108="",B108="",C108="",D108="",E108="",F108&lt;&gt;"Active",COUNTIF(Roles,B108)=0,COUNTIF(Branches,C108)=0,COUNTIF(LearningStatuses,G108)=0,COUNTIF(AssessmentRequired,K108)=0,COUNTIF(AssessmentStatuses,L108)=0,COUNTIF(ActionStatuses,T108)=0,AND(H108&lt;&gt;"",NOT(ISNUMBER(H108))),AND(I108&lt;&gt;"",OR(NOT(ISNUMBER(I108)),I108&gt;TODAY())),AND(J108&lt;&gt;"",NOT(ISNUMBER(J108))),AND(M108&lt;&gt;"",NOT(ISNUMBER(M108))),AND(N108&lt;&gt;"",OR(NOT(ISNUMBER(N108)),N108&gt;TODAY())),AND(S108&lt;&gt;"",NOT(ISNUMBER(S108))),AND(G108="Completed",OR(I108="",P108="",J108="")),AND(G108&lt;&gt;"Completed",OR(I108&lt;&gt;"",H108="")),AND(K108="No",L108&lt;&gt;"Not required"),AND(K108="Yes",OR(L108="Not required",AND(L108&lt;&gt;"Competence confirmed",M108=""))),AND(OR(L108="Competence confirmed",L108="Further support needed"),OR(N108="",O108="",P108="")),AND(L108="Further support needed",T108&lt;&gt;"Open"),X108="Check action details",AND(T108="Closed",OR(Q108="",R108="",P108=""))),"Check required fields/dates","Recorded - verify evidence")))</f>
        <v/>
      </c>
    </row>
    <row r="109" spans="1:25" ht="32" customHeight="1">
      <c r="A109" s="6"/>
      <c r="B109" s="6"/>
      <c r="C109" s="6"/>
      <c r="D109" s="6"/>
      <c r="E109" s="6"/>
      <c r="F109" s="6"/>
      <c r="G109" s="6"/>
      <c r="H109" s="7"/>
      <c r="I109" s="7"/>
      <c r="J109" s="7"/>
      <c r="K109" s="6"/>
      <c r="L109" s="6"/>
      <c r="M109" s="7"/>
      <c r="N109" s="7"/>
      <c r="O109" s="6"/>
      <c r="P109" s="6"/>
      <c r="Q109" s="6"/>
      <c r="R109" s="6"/>
      <c r="S109" s="7"/>
      <c r="T109" s="6"/>
      <c r="U109" s="8">
        <f>IF(OR(A109="",F109&lt;&gt;"Active"),"",IF(G109="Completed","Completed",IF(H109="","Missing deadline",IF(H109&lt;TODAY(),"Overdue learning",IF(H109&lt;=TODAY()+30,"Due within 30 days","Scheduled")))))</f>
        <v/>
      </c>
      <c r="V109" s="8">
        <f>IF(OR(A109="",F109&lt;&gt;"Active"),"",IF(G109&lt;&gt;"Completed","Not yet completed",IF(J109="","Missing review date",IF(J109&lt;TODAY(),"Review overdue",IF(J109&lt;=TODAY()+30,"Review within 30 days","Scheduled")))))</f>
        <v/>
      </c>
      <c r="W109" s="8">
        <f>IF(OR(A109="",F109&lt;&gt;"Active"),"",IF(K109="No","Not required",IF(K109&lt;&gt;"Yes","Check requirement",IF(L109="Further support needed","Competence concern",IF(L109="Competence confirmed","Confirmed",IF(M109="","Missing assessment due",IF(M109&lt;TODAY(),"Assessment overdue","Assessment outstanding")))))))</f>
        <v/>
      </c>
      <c r="X109" s="8">
        <f>IF(OR(A109="",F109&lt;&gt;"Active"),"",IF(T109="Closed","Closed",IF(AND(T109="Not needed",Q109="",R109="",S109=""),"No action",IF(OR(Q109="",R109="",S109="",T109&lt;&gt;"Open"),"Check action details",IF(S109&lt;TODAY(),"Action overdue","Action open")))))</f>
        <v/>
      </c>
      <c r="Y109" s="8">
        <f>IF(COUNTA(A109:T109)=0,"",IF(F109="Archived","Archived",IF(OR(A109="",B109="",C109="",D109="",E109="",F109&lt;&gt;"Active",COUNTIF(Roles,B109)=0,COUNTIF(Branches,C109)=0,COUNTIF(LearningStatuses,G109)=0,COUNTIF(AssessmentRequired,K109)=0,COUNTIF(AssessmentStatuses,L109)=0,COUNTIF(ActionStatuses,T109)=0,AND(H109&lt;&gt;"",NOT(ISNUMBER(H109))),AND(I109&lt;&gt;"",OR(NOT(ISNUMBER(I109)),I109&gt;TODAY())),AND(J109&lt;&gt;"",NOT(ISNUMBER(J109))),AND(M109&lt;&gt;"",NOT(ISNUMBER(M109))),AND(N109&lt;&gt;"",OR(NOT(ISNUMBER(N109)),N109&gt;TODAY())),AND(S109&lt;&gt;"",NOT(ISNUMBER(S109))),AND(G109="Completed",OR(I109="",P109="",J109="")),AND(G109&lt;&gt;"Completed",OR(I109&lt;&gt;"",H109="")),AND(K109="No",L109&lt;&gt;"Not required"),AND(K109="Yes",OR(L109="Not required",AND(L109&lt;&gt;"Competence confirmed",M109=""))),AND(OR(L109="Competence confirmed",L109="Further support needed"),OR(N109="",O109="",P109="")),AND(L109="Further support needed",T109&lt;&gt;"Open"),X109="Check action details",AND(T109="Closed",OR(Q109="",R109="",P109=""))),"Check required fields/dates","Recorded - verify evidence")))</f>
        <v/>
      </c>
    </row>
    <row r="110" spans="1:25" ht="32" customHeight="1">
      <c r="A110" s="6"/>
      <c r="B110" s="6"/>
      <c r="C110" s="6"/>
      <c r="D110" s="6"/>
      <c r="E110" s="6"/>
      <c r="F110" s="6"/>
      <c r="G110" s="6"/>
      <c r="H110" s="7"/>
      <c r="I110" s="7"/>
      <c r="J110" s="7"/>
      <c r="K110" s="6"/>
      <c r="L110" s="6"/>
      <c r="M110" s="7"/>
      <c r="N110" s="7"/>
      <c r="O110" s="6"/>
      <c r="P110" s="6"/>
      <c r="Q110" s="6"/>
      <c r="R110" s="6"/>
      <c r="S110" s="7"/>
      <c r="T110" s="6"/>
      <c r="U110" s="8">
        <f>IF(OR(A110="",F110&lt;&gt;"Active"),"",IF(G110="Completed","Completed",IF(H110="","Missing deadline",IF(H110&lt;TODAY(),"Overdue learning",IF(H110&lt;=TODAY()+30,"Due within 30 days","Scheduled")))))</f>
        <v/>
      </c>
      <c r="V110" s="8">
        <f>IF(OR(A110="",F110&lt;&gt;"Active"),"",IF(G110&lt;&gt;"Completed","Not yet completed",IF(J110="","Missing review date",IF(J110&lt;TODAY(),"Review overdue",IF(J110&lt;=TODAY()+30,"Review within 30 days","Scheduled")))))</f>
        <v/>
      </c>
      <c r="W110" s="8">
        <f>IF(OR(A110="",F110&lt;&gt;"Active"),"",IF(K110="No","Not required",IF(K110&lt;&gt;"Yes","Check requirement",IF(L110="Further support needed","Competence concern",IF(L110="Competence confirmed","Confirmed",IF(M110="","Missing assessment due",IF(M110&lt;TODAY(),"Assessment overdue","Assessment outstanding")))))))</f>
        <v/>
      </c>
      <c r="X110" s="8">
        <f>IF(OR(A110="",F110&lt;&gt;"Active"),"",IF(T110="Closed","Closed",IF(AND(T110="Not needed",Q110="",R110="",S110=""),"No action",IF(OR(Q110="",R110="",S110="",T110&lt;&gt;"Open"),"Check action details",IF(S110&lt;TODAY(),"Action overdue","Action open")))))</f>
        <v/>
      </c>
      <c r="Y110" s="8">
        <f>IF(COUNTA(A110:T110)=0,"",IF(F110="Archived","Archived",IF(OR(A110="",B110="",C110="",D110="",E110="",F110&lt;&gt;"Active",COUNTIF(Roles,B110)=0,COUNTIF(Branches,C110)=0,COUNTIF(LearningStatuses,G110)=0,COUNTIF(AssessmentRequired,K110)=0,COUNTIF(AssessmentStatuses,L110)=0,COUNTIF(ActionStatuses,T110)=0,AND(H110&lt;&gt;"",NOT(ISNUMBER(H110))),AND(I110&lt;&gt;"",OR(NOT(ISNUMBER(I110)),I110&gt;TODAY())),AND(J110&lt;&gt;"",NOT(ISNUMBER(J110))),AND(M110&lt;&gt;"",NOT(ISNUMBER(M110))),AND(N110&lt;&gt;"",OR(NOT(ISNUMBER(N110)),N110&gt;TODAY())),AND(S110&lt;&gt;"",NOT(ISNUMBER(S110))),AND(G110="Completed",OR(I110="",P110="",J110="")),AND(G110&lt;&gt;"Completed",OR(I110&lt;&gt;"",H110="")),AND(K110="No",L110&lt;&gt;"Not required"),AND(K110="Yes",OR(L110="Not required",AND(L110&lt;&gt;"Competence confirmed",M110=""))),AND(OR(L110="Competence confirmed",L110="Further support needed"),OR(N110="",O110="",P110="")),AND(L110="Further support needed",T110&lt;&gt;"Open"),X110="Check action details",AND(T110="Closed",OR(Q110="",R110="",P110=""))),"Check required fields/dates","Recorded - verify evidence")))</f>
        <v/>
      </c>
    </row>
    <row r="111" spans="1:25" ht="32" customHeight="1">
      <c r="A111" s="6"/>
      <c r="B111" s="6"/>
      <c r="C111" s="6"/>
      <c r="D111" s="6"/>
      <c r="E111" s="6"/>
      <c r="F111" s="6"/>
      <c r="G111" s="6"/>
      <c r="H111" s="7"/>
      <c r="I111" s="7"/>
      <c r="J111" s="7"/>
      <c r="K111" s="6"/>
      <c r="L111" s="6"/>
      <c r="M111" s="7"/>
      <c r="N111" s="7"/>
      <c r="O111" s="6"/>
      <c r="P111" s="6"/>
      <c r="Q111" s="6"/>
      <c r="R111" s="6"/>
      <c r="S111" s="7"/>
      <c r="T111" s="6"/>
      <c r="U111" s="8">
        <f>IF(OR(A111="",F111&lt;&gt;"Active"),"",IF(G111="Completed","Completed",IF(H111="","Missing deadline",IF(H111&lt;TODAY(),"Overdue learning",IF(H111&lt;=TODAY()+30,"Due within 30 days","Scheduled")))))</f>
        <v/>
      </c>
      <c r="V111" s="8">
        <f>IF(OR(A111="",F111&lt;&gt;"Active"),"",IF(G111&lt;&gt;"Completed","Not yet completed",IF(J111="","Missing review date",IF(J111&lt;TODAY(),"Review overdue",IF(J111&lt;=TODAY()+30,"Review within 30 days","Scheduled")))))</f>
        <v/>
      </c>
      <c r="W111" s="8">
        <f>IF(OR(A111="",F111&lt;&gt;"Active"),"",IF(K111="No","Not required",IF(K111&lt;&gt;"Yes","Check requirement",IF(L111="Further support needed","Competence concern",IF(L111="Competence confirmed","Confirmed",IF(M111="","Missing assessment due",IF(M111&lt;TODAY(),"Assessment overdue","Assessment outstanding")))))))</f>
        <v/>
      </c>
      <c r="X111" s="8">
        <f>IF(OR(A111="",F111&lt;&gt;"Active"),"",IF(T111="Closed","Closed",IF(AND(T111="Not needed",Q111="",R111="",S111=""),"No action",IF(OR(Q111="",R111="",S111="",T111&lt;&gt;"Open"),"Check action details",IF(S111&lt;TODAY(),"Action overdue","Action open")))))</f>
        <v/>
      </c>
      <c r="Y111" s="8">
        <f>IF(COUNTA(A111:T111)=0,"",IF(F111="Archived","Archived",IF(OR(A111="",B111="",C111="",D111="",E111="",F111&lt;&gt;"Active",COUNTIF(Roles,B111)=0,COUNTIF(Branches,C111)=0,COUNTIF(LearningStatuses,G111)=0,COUNTIF(AssessmentRequired,K111)=0,COUNTIF(AssessmentStatuses,L111)=0,COUNTIF(ActionStatuses,T111)=0,AND(H111&lt;&gt;"",NOT(ISNUMBER(H111))),AND(I111&lt;&gt;"",OR(NOT(ISNUMBER(I111)),I111&gt;TODAY())),AND(J111&lt;&gt;"",NOT(ISNUMBER(J111))),AND(M111&lt;&gt;"",NOT(ISNUMBER(M111))),AND(N111&lt;&gt;"",OR(NOT(ISNUMBER(N111)),N111&gt;TODAY())),AND(S111&lt;&gt;"",NOT(ISNUMBER(S111))),AND(G111="Completed",OR(I111="",P111="",J111="")),AND(G111&lt;&gt;"Completed",OR(I111&lt;&gt;"",H111="")),AND(K111="No",L111&lt;&gt;"Not required"),AND(K111="Yes",OR(L111="Not required",AND(L111&lt;&gt;"Competence confirmed",M111=""))),AND(OR(L111="Competence confirmed",L111="Further support needed"),OR(N111="",O111="",P111="")),AND(L111="Further support needed",T111&lt;&gt;"Open"),X111="Check action details",AND(T111="Closed",OR(Q111="",R111="",P111=""))),"Check required fields/dates","Recorded - verify evidence")))</f>
        <v/>
      </c>
    </row>
    <row r="112" spans="1:25" ht="32" customHeight="1">
      <c r="A112" s="6"/>
      <c r="B112" s="6"/>
      <c r="C112" s="6"/>
      <c r="D112" s="6"/>
      <c r="E112" s="6"/>
      <c r="F112" s="6"/>
      <c r="G112" s="6"/>
      <c r="H112" s="7"/>
      <c r="I112" s="7"/>
      <c r="J112" s="7"/>
      <c r="K112" s="6"/>
      <c r="L112" s="6"/>
      <c r="M112" s="7"/>
      <c r="N112" s="7"/>
      <c r="O112" s="6"/>
      <c r="P112" s="6"/>
      <c r="Q112" s="6"/>
      <c r="R112" s="6"/>
      <c r="S112" s="7"/>
      <c r="T112" s="6"/>
      <c r="U112" s="8">
        <f>IF(OR(A112="",F112&lt;&gt;"Active"),"",IF(G112="Completed","Completed",IF(H112="","Missing deadline",IF(H112&lt;TODAY(),"Overdue learning",IF(H112&lt;=TODAY()+30,"Due within 30 days","Scheduled")))))</f>
        <v/>
      </c>
      <c r="V112" s="8">
        <f>IF(OR(A112="",F112&lt;&gt;"Active"),"",IF(G112&lt;&gt;"Completed","Not yet completed",IF(J112="","Missing review date",IF(J112&lt;TODAY(),"Review overdue",IF(J112&lt;=TODAY()+30,"Review within 30 days","Scheduled")))))</f>
        <v/>
      </c>
      <c r="W112" s="8">
        <f>IF(OR(A112="",F112&lt;&gt;"Active"),"",IF(K112="No","Not required",IF(K112&lt;&gt;"Yes","Check requirement",IF(L112="Further support needed","Competence concern",IF(L112="Competence confirmed","Confirmed",IF(M112="","Missing assessment due",IF(M112&lt;TODAY(),"Assessment overdue","Assessment outstanding")))))))</f>
        <v/>
      </c>
      <c r="X112" s="8">
        <f>IF(OR(A112="",F112&lt;&gt;"Active"),"",IF(T112="Closed","Closed",IF(AND(T112="Not needed",Q112="",R112="",S112=""),"No action",IF(OR(Q112="",R112="",S112="",T112&lt;&gt;"Open"),"Check action details",IF(S112&lt;TODAY(),"Action overdue","Action open")))))</f>
        <v/>
      </c>
      <c r="Y112" s="8">
        <f>IF(COUNTA(A112:T112)=0,"",IF(F112="Archived","Archived",IF(OR(A112="",B112="",C112="",D112="",E112="",F112&lt;&gt;"Active",COUNTIF(Roles,B112)=0,COUNTIF(Branches,C112)=0,COUNTIF(LearningStatuses,G112)=0,COUNTIF(AssessmentRequired,K112)=0,COUNTIF(AssessmentStatuses,L112)=0,COUNTIF(ActionStatuses,T112)=0,AND(H112&lt;&gt;"",NOT(ISNUMBER(H112))),AND(I112&lt;&gt;"",OR(NOT(ISNUMBER(I112)),I112&gt;TODAY())),AND(J112&lt;&gt;"",NOT(ISNUMBER(J112))),AND(M112&lt;&gt;"",NOT(ISNUMBER(M112))),AND(N112&lt;&gt;"",OR(NOT(ISNUMBER(N112)),N112&gt;TODAY())),AND(S112&lt;&gt;"",NOT(ISNUMBER(S112))),AND(G112="Completed",OR(I112="",P112="",J112="")),AND(G112&lt;&gt;"Completed",OR(I112&lt;&gt;"",H112="")),AND(K112="No",L112&lt;&gt;"Not required"),AND(K112="Yes",OR(L112="Not required",AND(L112&lt;&gt;"Competence confirmed",M112=""))),AND(OR(L112="Competence confirmed",L112="Further support needed"),OR(N112="",O112="",P112="")),AND(L112="Further support needed",T112&lt;&gt;"Open"),X112="Check action details",AND(T112="Closed",OR(Q112="",R112="",P112=""))),"Check required fields/dates","Recorded - verify evidence")))</f>
        <v/>
      </c>
    </row>
    <row r="113" spans="1:25" ht="32" customHeight="1">
      <c r="A113" s="6"/>
      <c r="B113" s="6"/>
      <c r="C113" s="6"/>
      <c r="D113" s="6"/>
      <c r="E113" s="6"/>
      <c r="F113" s="6"/>
      <c r="G113" s="6"/>
      <c r="H113" s="7"/>
      <c r="I113" s="7"/>
      <c r="J113" s="7"/>
      <c r="K113" s="6"/>
      <c r="L113" s="6"/>
      <c r="M113" s="7"/>
      <c r="N113" s="7"/>
      <c r="O113" s="6"/>
      <c r="P113" s="6"/>
      <c r="Q113" s="6"/>
      <c r="R113" s="6"/>
      <c r="S113" s="7"/>
      <c r="T113" s="6"/>
      <c r="U113" s="8">
        <f>IF(OR(A113="",F113&lt;&gt;"Active"),"",IF(G113="Completed","Completed",IF(H113="","Missing deadline",IF(H113&lt;TODAY(),"Overdue learning",IF(H113&lt;=TODAY()+30,"Due within 30 days","Scheduled")))))</f>
        <v/>
      </c>
      <c r="V113" s="8">
        <f>IF(OR(A113="",F113&lt;&gt;"Active"),"",IF(G113&lt;&gt;"Completed","Not yet completed",IF(J113="","Missing review date",IF(J113&lt;TODAY(),"Review overdue",IF(J113&lt;=TODAY()+30,"Review within 30 days","Scheduled")))))</f>
        <v/>
      </c>
      <c r="W113" s="8">
        <f>IF(OR(A113="",F113&lt;&gt;"Active"),"",IF(K113="No","Not required",IF(K113&lt;&gt;"Yes","Check requirement",IF(L113="Further support needed","Competence concern",IF(L113="Competence confirmed","Confirmed",IF(M113="","Missing assessment due",IF(M113&lt;TODAY(),"Assessment overdue","Assessment outstanding")))))))</f>
        <v/>
      </c>
      <c r="X113" s="8">
        <f>IF(OR(A113="",F113&lt;&gt;"Active"),"",IF(T113="Closed","Closed",IF(AND(T113="Not needed",Q113="",R113="",S113=""),"No action",IF(OR(Q113="",R113="",S113="",T113&lt;&gt;"Open"),"Check action details",IF(S113&lt;TODAY(),"Action overdue","Action open")))))</f>
        <v/>
      </c>
      <c r="Y113" s="8">
        <f>IF(COUNTA(A113:T113)=0,"",IF(F113="Archived","Archived",IF(OR(A113="",B113="",C113="",D113="",E113="",F113&lt;&gt;"Active",COUNTIF(Roles,B113)=0,COUNTIF(Branches,C113)=0,COUNTIF(LearningStatuses,G113)=0,COUNTIF(AssessmentRequired,K113)=0,COUNTIF(AssessmentStatuses,L113)=0,COUNTIF(ActionStatuses,T113)=0,AND(H113&lt;&gt;"",NOT(ISNUMBER(H113))),AND(I113&lt;&gt;"",OR(NOT(ISNUMBER(I113)),I113&gt;TODAY())),AND(J113&lt;&gt;"",NOT(ISNUMBER(J113))),AND(M113&lt;&gt;"",NOT(ISNUMBER(M113))),AND(N113&lt;&gt;"",OR(NOT(ISNUMBER(N113)),N113&gt;TODAY())),AND(S113&lt;&gt;"",NOT(ISNUMBER(S113))),AND(G113="Completed",OR(I113="",P113="",J113="")),AND(G113&lt;&gt;"Completed",OR(I113&lt;&gt;"",H113="")),AND(K113="No",L113&lt;&gt;"Not required"),AND(K113="Yes",OR(L113="Not required",AND(L113&lt;&gt;"Competence confirmed",M113=""))),AND(OR(L113="Competence confirmed",L113="Further support needed"),OR(N113="",O113="",P113="")),AND(L113="Further support needed",T113&lt;&gt;"Open"),X113="Check action details",AND(T113="Closed",OR(Q113="",R113="",P113=""))),"Check required fields/dates","Recorded - verify evidence")))</f>
        <v/>
      </c>
    </row>
    <row r="114" spans="1:25" ht="32" customHeight="1">
      <c r="A114" s="6"/>
      <c r="B114" s="6"/>
      <c r="C114" s="6"/>
      <c r="D114" s="6"/>
      <c r="E114" s="6"/>
      <c r="F114" s="6"/>
      <c r="G114" s="6"/>
      <c r="H114" s="7"/>
      <c r="I114" s="7"/>
      <c r="J114" s="7"/>
      <c r="K114" s="6"/>
      <c r="L114" s="6"/>
      <c r="M114" s="7"/>
      <c r="N114" s="7"/>
      <c r="O114" s="6"/>
      <c r="P114" s="6"/>
      <c r="Q114" s="6"/>
      <c r="R114" s="6"/>
      <c r="S114" s="7"/>
      <c r="T114" s="6"/>
      <c r="U114" s="8">
        <f>IF(OR(A114="",F114&lt;&gt;"Active"),"",IF(G114="Completed","Completed",IF(H114="","Missing deadline",IF(H114&lt;TODAY(),"Overdue learning",IF(H114&lt;=TODAY()+30,"Due within 30 days","Scheduled")))))</f>
        <v/>
      </c>
      <c r="V114" s="8">
        <f>IF(OR(A114="",F114&lt;&gt;"Active"),"",IF(G114&lt;&gt;"Completed","Not yet completed",IF(J114="","Missing review date",IF(J114&lt;TODAY(),"Review overdue",IF(J114&lt;=TODAY()+30,"Review within 30 days","Scheduled")))))</f>
        <v/>
      </c>
      <c r="W114" s="8">
        <f>IF(OR(A114="",F114&lt;&gt;"Active"),"",IF(K114="No","Not required",IF(K114&lt;&gt;"Yes","Check requirement",IF(L114="Further support needed","Competence concern",IF(L114="Competence confirmed","Confirmed",IF(M114="","Missing assessment due",IF(M114&lt;TODAY(),"Assessment overdue","Assessment outstanding")))))))</f>
        <v/>
      </c>
      <c r="X114" s="8">
        <f>IF(OR(A114="",F114&lt;&gt;"Active"),"",IF(T114="Closed","Closed",IF(AND(T114="Not needed",Q114="",R114="",S114=""),"No action",IF(OR(Q114="",R114="",S114="",T114&lt;&gt;"Open"),"Check action details",IF(S114&lt;TODAY(),"Action overdue","Action open")))))</f>
        <v/>
      </c>
      <c r="Y114" s="8">
        <f>IF(COUNTA(A114:T114)=0,"",IF(F114="Archived","Archived",IF(OR(A114="",B114="",C114="",D114="",E114="",F114&lt;&gt;"Active",COUNTIF(Roles,B114)=0,COUNTIF(Branches,C114)=0,COUNTIF(LearningStatuses,G114)=0,COUNTIF(AssessmentRequired,K114)=0,COUNTIF(AssessmentStatuses,L114)=0,COUNTIF(ActionStatuses,T114)=0,AND(H114&lt;&gt;"",NOT(ISNUMBER(H114))),AND(I114&lt;&gt;"",OR(NOT(ISNUMBER(I114)),I114&gt;TODAY())),AND(J114&lt;&gt;"",NOT(ISNUMBER(J114))),AND(M114&lt;&gt;"",NOT(ISNUMBER(M114))),AND(N114&lt;&gt;"",OR(NOT(ISNUMBER(N114)),N114&gt;TODAY())),AND(S114&lt;&gt;"",NOT(ISNUMBER(S114))),AND(G114="Completed",OR(I114="",P114="",J114="")),AND(G114&lt;&gt;"Completed",OR(I114&lt;&gt;"",H114="")),AND(K114="No",L114&lt;&gt;"Not required"),AND(K114="Yes",OR(L114="Not required",AND(L114&lt;&gt;"Competence confirmed",M114=""))),AND(OR(L114="Competence confirmed",L114="Further support needed"),OR(N114="",O114="",P114="")),AND(L114="Further support needed",T114&lt;&gt;"Open"),X114="Check action details",AND(T114="Closed",OR(Q114="",R114="",P114=""))),"Check required fields/dates","Recorded - verify evidence")))</f>
        <v/>
      </c>
    </row>
    <row r="115" spans="1:25" ht="32" customHeight="1">
      <c r="A115" s="6"/>
      <c r="B115" s="6"/>
      <c r="C115" s="6"/>
      <c r="D115" s="6"/>
      <c r="E115" s="6"/>
      <c r="F115" s="6"/>
      <c r="G115" s="6"/>
      <c r="H115" s="7"/>
      <c r="I115" s="7"/>
      <c r="J115" s="7"/>
      <c r="K115" s="6"/>
      <c r="L115" s="6"/>
      <c r="M115" s="7"/>
      <c r="N115" s="7"/>
      <c r="O115" s="6"/>
      <c r="P115" s="6"/>
      <c r="Q115" s="6"/>
      <c r="R115" s="6"/>
      <c r="S115" s="7"/>
      <c r="T115" s="6"/>
      <c r="U115" s="8">
        <f>IF(OR(A115="",F115&lt;&gt;"Active"),"",IF(G115="Completed","Completed",IF(H115="","Missing deadline",IF(H115&lt;TODAY(),"Overdue learning",IF(H115&lt;=TODAY()+30,"Due within 30 days","Scheduled")))))</f>
        <v/>
      </c>
      <c r="V115" s="8">
        <f>IF(OR(A115="",F115&lt;&gt;"Active"),"",IF(G115&lt;&gt;"Completed","Not yet completed",IF(J115="","Missing review date",IF(J115&lt;TODAY(),"Review overdue",IF(J115&lt;=TODAY()+30,"Review within 30 days","Scheduled")))))</f>
        <v/>
      </c>
      <c r="W115" s="8">
        <f>IF(OR(A115="",F115&lt;&gt;"Active"),"",IF(K115="No","Not required",IF(K115&lt;&gt;"Yes","Check requirement",IF(L115="Further support needed","Competence concern",IF(L115="Competence confirmed","Confirmed",IF(M115="","Missing assessment due",IF(M115&lt;TODAY(),"Assessment overdue","Assessment outstanding")))))))</f>
        <v/>
      </c>
      <c r="X115" s="8">
        <f>IF(OR(A115="",F115&lt;&gt;"Active"),"",IF(T115="Closed","Closed",IF(AND(T115="Not needed",Q115="",R115="",S115=""),"No action",IF(OR(Q115="",R115="",S115="",T115&lt;&gt;"Open"),"Check action details",IF(S115&lt;TODAY(),"Action overdue","Action open")))))</f>
        <v/>
      </c>
      <c r="Y115" s="8">
        <f>IF(COUNTA(A115:T115)=0,"",IF(F115="Archived","Archived",IF(OR(A115="",B115="",C115="",D115="",E115="",F115&lt;&gt;"Active",COUNTIF(Roles,B115)=0,COUNTIF(Branches,C115)=0,COUNTIF(LearningStatuses,G115)=0,COUNTIF(AssessmentRequired,K115)=0,COUNTIF(AssessmentStatuses,L115)=0,COUNTIF(ActionStatuses,T115)=0,AND(H115&lt;&gt;"",NOT(ISNUMBER(H115))),AND(I115&lt;&gt;"",OR(NOT(ISNUMBER(I115)),I115&gt;TODAY())),AND(J115&lt;&gt;"",NOT(ISNUMBER(J115))),AND(M115&lt;&gt;"",NOT(ISNUMBER(M115))),AND(N115&lt;&gt;"",OR(NOT(ISNUMBER(N115)),N115&gt;TODAY())),AND(S115&lt;&gt;"",NOT(ISNUMBER(S115))),AND(G115="Completed",OR(I115="",P115="",J115="")),AND(G115&lt;&gt;"Completed",OR(I115&lt;&gt;"",H115="")),AND(K115="No",L115&lt;&gt;"Not required"),AND(K115="Yes",OR(L115="Not required",AND(L115&lt;&gt;"Competence confirmed",M115=""))),AND(OR(L115="Competence confirmed",L115="Further support needed"),OR(N115="",O115="",P115="")),AND(L115="Further support needed",T115&lt;&gt;"Open"),X115="Check action details",AND(T115="Closed",OR(Q115="",R115="",P115=""))),"Check required fields/dates","Recorded - verify evidence")))</f>
        <v/>
      </c>
    </row>
    <row r="116" spans="1:25" ht="32" customHeight="1">
      <c r="A116" s="6"/>
      <c r="B116" s="6"/>
      <c r="C116" s="6"/>
      <c r="D116" s="6"/>
      <c r="E116" s="6"/>
      <c r="F116" s="6"/>
      <c r="G116" s="6"/>
      <c r="H116" s="7"/>
      <c r="I116" s="7"/>
      <c r="J116" s="7"/>
      <c r="K116" s="6"/>
      <c r="L116" s="6"/>
      <c r="M116" s="7"/>
      <c r="N116" s="7"/>
      <c r="O116" s="6"/>
      <c r="P116" s="6"/>
      <c r="Q116" s="6"/>
      <c r="R116" s="6"/>
      <c r="S116" s="7"/>
      <c r="T116" s="6"/>
      <c r="U116" s="8">
        <f>IF(OR(A116="",F116&lt;&gt;"Active"),"",IF(G116="Completed","Completed",IF(H116="","Missing deadline",IF(H116&lt;TODAY(),"Overdue learning",IF(H116&lt;=TODAY()+30,"Due within 30 days","Scheduled")))))</f>
        <v/>
      </c>
      <c r="V116" s="8">
        <f>IF(OR(A116="",F116&lt;&gt;"Active"),"",IF(G116&lt;&gt;"Completed","Not yet completed",IF(J116="","Missing review date",IF(J116&lt;TODAY(),"Review overdue",IF(J116&lt;=TODAY()+30,"Review within 30 days","Scheduled")))))</f>
        <v/>
      </c>
      <c r="W116" s="8">
        <f>IF(OR(A116="",F116&lt;&gt;"Active"),"",IF(K116="No","Not required",IF(K116&lt;&gt;"Yes","Check requirement",IF(L116="Further support needed","Competence concern",IF(L116="Competence confirmed","Confirmed",IF(M116="","Missing assessment due",IF(M116&lt;TODAY(),"Assessment overdue","Assessment outstanding")))))))</f>
        <v/>
      </c>
      <c r="X116" s="8">
        <f>IF(OR(A116="",F116&lt;&gt;"Active"),"",IF(T116="Closed","Closed",IF(AND(T116="Not needed",Q116="",R116="",S116=""),"No action",IF(OR(Q116="",R116="",S116="",T116&lt;&gt;"Open"),"Check action details",IF(S116&lt;TODAY(),"Action overdue","Action open")))))</f>
        <v/>
      </c>
      <c r="Y116" s="8">
        <f>IF(COUNTA(A116:T116)=0,"",IF(F116="Archived","Archived",IF(OR(A116="",B116="",C116="",D116="",E116="",F116&lt;&gt;"Active",COUNTIF(Roles,B116)=0,COUNTIF(Branches,C116)=0,COUNTIF(LearningStatuses,G116)=0,COUNTIF(AssessmentRequired,K116)=0,COUNTIF(AssessmentStatuses,L116)=0,COUNTIF(ActionStatuses,T116)=0,AND(H116&lt;&gt;"",NOT(ISNUMBER(H116))),AND(I116&lt;&gt;"",OR(NOT(ISNUMBER(I116)),I116&gt;TODAY())),AND(J116&lt;&gt;"",NOT(ISNUMBER(J116))),AND(M116&lt;&gt;"",NOT(ISNUMBER(M116))),AND(N116&lt;&gt;"",OR(NOT(ISNUMBER(N116)),N116&gt;TODAY())),AND(S116&lt;&gt;"",NOT(ISNUMBER(S116))),AND(G116="Completed",OR(I116="",P116="",J116="")),AND(G116&lt;&gt;"Completed",OR(I116&lt;&gt;"",H116="")),AND(K116="No",L116&lt;&gt;"Not required"),AND(K116="Yes",OR(L116="Not required",AND(L116&lt;&gt;"Competence confirmed",M116=""))),AND(OR(L116="Competence confirmed",L116="Further support needed"),OR(N116="",O116="",P116="")),AND(L116="Further support needed",T116&lt;&gt;"Open"),X116="Check action details",AND(T116="Closed",OR(Q116="",R116="",P116=""))),"Check required fields/dates","Recorded - verify evidence")))</f>
        <v/>
      </c>
    </row>
    <row r="117" spans="1:25" ht="32" customHeight="1">
      <c r="A117" s="6"/>
      <c r="B117" s="6"/>
      <c r="C117" s="6"/>
      <c r="D117" s="6"/>
      <c r="E117" s="6"/>
      <c r="F117" s="6"/>
      <c r="G117" s="6"/>
      <c r="H117" s="7"/>
      <c r="I117" s="7"/>
      <c r="J117" s="7"/>
      <c r="K117" s="6"/>
      <c r="L117" s="6"/>
      <c r="M117" s="7"/>
      <c r="N117" s="7"/>
      <c r="O117" s="6"/>
      <c r="P117" s="6"/>
      <c r="Q117" s="6"/>
      <c r="R117" s="6"/>
      <c r="S117" s="7"/>
      <c r="T117" s="6"/>
      <c r="U117" s="8">
        <f>IF(OR(A117="",F117&lt;&gt;"Active"),"",IF(G117="Completed","Completed",IF(H117="","Missing deadline",IF(H117&lt;TODAY(),"Overdue learning",IF(H117&lt;=TODAY()+30,"Due within 30 days","Scheduled")))))</f>
        <v/>
      </c>
      <c r="V117" s="8">
        <f>IF(OR(A117="",F117&lt;&gt;"Active"),"",IF(G117&lt;&gt;"Completed","Not yet completed",IF(J117="","Missing review date",IF(J117&lt;TODAY(),"Review overdue",IF(J117&lt;=TODAY()+30,"Review within 30 days","Scheduled")))))</f>
        <v/>
      </c>
      <c r="W117" s="8">
        <f>IF(OR(A117="",F117&lt;&gt;"Active"),"",IF(K117="No","Not required",IF(K117&lt;&gt;"Yes","Check requirement",IF(L117="Further support needed","Competence concern",IF(L117="Competence confirmed","Confirmed",IF(M117="","Missing assessment due",IF(M117&lt;TODAY(),"Assessment overdue","Assessment outstanding")))))))</f>
        <v/>
      </c>
      <c r="X117" s="8">
        <f>IF(OR(A117="",F117&lt;&gt;"Active"),"",IF(T117="Closed","Closed",IF(AND(T117="Not needed",Q117="",R117="",S117=""),"No action",IF(OR(Q117="",R117="",S117="",T117&lt;&gt;"Open"),"Check action details",IF(S117&lt;TODAY(),"Action overdue","Action open")))))</f>
        <v/>
      </c>
      <c r="Y117" s="8">
        <f>IF(COUNTA(A117:T117)=0,"",IF(F117="Archived","Archived",IF(OR(A117="",B117="",C117="",D117="",E117="",F117&lt;&gt;"Active",COUNTIF(Roles,B117)=0,COUNTIF(Branches,C117)=0,COUNTIF(LearningStatuses,G117)=0,COUNTIF(AssessmentRequired,K117)=0,COUNTIF(AssessmentStatuses,L117)=0,COUNTIF(ActionStatuses,T117)=0,AND(H117&lt;&gt;"",NOT(ISNUMBER(H117))),AND(I117&lt;&gt;"",OR(NOT(ISNUMBER(I117)),I117&gt;TODAY())),AND(J117&lt;&gt;"",NOT(ISNUMBER(J117))),AND(M117&lt;&gt;"",NOT(ISNUMBER(M117))),AND(N117&lt;&gt;"",OR(NOT(ISNUMBER(N117)),N117&gt;TODAY())),AND(S117&lt;&gt;"",NOT(ISNUMBER(S117))),AND(G117="Completed",OR(I117="",P117="",J117="")),AND(G117&lt;&gt;"Completed",OR(I117&lt;&gt;"",H117="")),AND(K117="No",L117&lt;&gt;"Not required"),AND(K117="Yes",OR(L117="Not required",AND(L117&lt;&gt;"Competence confirmed",M117=""))),AND(OR(L117="Competence confirmed",L117="Further support needed"),OR(N117="",O117="",P117="")),AND(L117="Further support needed",T117&lt;&gt;"Open"),X117="Check action details",AND(T117="Closed",OR(Q117="",R117="",P117=""))),"Check required fields/dates","Recorded - verify evidence")))</f>
        <v/>
      </c>
    </row>
    <row r="118" spans="1:25" ht="32" customHeight="1">
      <c r="A118" s="6"/>
      <c r="B118" s="6"/>
      <c r="C118" s="6"/>
      <c r="D118" s="6"/>
      <c r="E118" s="6"/>
      <c r="F118" s="6"/>
      <c r="G118" s="6"/>
      <c r="H118" s="7"/>
      <c r="I118" s="7"/>
      <c r="J118" s="7"/>
      <c r="K118" s="6"/>
      <c r="L118" s="6"/>
      <c r="M118" s="7"/>
      <c r="N118" s="7"/>
      <c r="O118" s="6"/>
      <c r="P118" s="6"/>
      <c r="Q118" s="6"/>
      <c r="R118" s="6"/>
      <c r="S118" s="7"/>
      <c r="T118" s="6"/>
      <c r="U118" s="8">
        <f>IF(OR(A118="",F118&lt;&gt;"Active"),"",IF(G118="Completed","Completed",IF(H118="","Missing deadline",IF(H118&lt;TODAY(),"Overdue learning",IF(H118&lt;=TODAY()+30,"Due within 30 days","Scheduled")))))</f>
        <v/>
      </c>
      <c r="V118" s="8">
        <f>IF(OR(A118="",F118&lt;&gt;"Active"),"",IF(G118&lt;&gt;"Completed","Not yet completed",IF(J118="","Missing review date",IF(J118&lt;TODAY(),"Review overdue",IF(J118&lt;=TODAY()+30,"Review within 30 days","Scheduled")))))</f>
        <v/>
      </c>
      <c r="W118" s="8">
        <f>IF(OR(A118="",F118&lt;&gt;"Active"),"",IF(K118="No","Not required",IF(K118&lt;&gt;"Yes","Check requirement",IF(L118="Further support needed","Competence concern",IF(L118="Competence confirmed","Confirmed",IF(M118="","Missing assessment due",IF(M118&lt;TODAY(),"Assessment overdue","Assessment outstanding")))))))</f>
        <v/>
      </c>
      <c r="X118" s="8">
        <f>IF(OR(A118="",F118&lt;&gt;"Active"),"",IF(T118="Closed","Closed",IF(AND(T118="Not needed",Q118="",R118="",S118=""),"No action",IF(OR(Q118="",R118="",S118="",T118&lt;&gt;"Open"),"Check action details",IF(S118&lt;TODAY(),"Action overdue","Action open")))))</f>
        <v/>
      </c>
      <c r="Y118" s="8">
        <f>IF(COUNTA(A118:T118)=0,"",IF(F118="Archived","Archived",IF(OR(A118="",B118="",C118="",D118="",E118="",F118&lt;&gt;"Active",COUNTIF(Roles,B118)=0,COUNTIF(Branches,C118)=0,COUNTIF(LearningStatuses,G118)=0,COUNTIF(AssessmentRequired,K118)=0,COUNTIF(AssessmentStatuses,L118)=0,COUNTIF(ActionStatuses,T118)=0,AND(H118&lt;&gt;"",NOT(ISNUMBER(H118))),AND(I118&lt;&gt;"",OR(NOT(ISNUMBER(I118)),I118&gt;TODAY())),AND(J118&lt;&gt;"",NOT(ISNUMBER(J118))),AND(M118&lt;&gt;"",NOT(ISNUMBER(M118))),AND(N118&lt;&gt;"",OR(NOT(ISNUMBER(N118)),N118&gt;TODAY())),AND(S118&lt;&gt;"",NOT(ISNUMBER(S118))),AND(G118="Completed",OR(I118="",P118="",J118="")),AND(G118&lt;&gt;"Completed",OR(I118&lt;&gt;"",H118="")),AND(K118="No",L118&lt;&gt;"Not required"),AND(K118="Yes",OR(L118="Not required",AND(L118&lt;&gt;"Competence confirmed",M118=""))),AND(OR(L118="Competence confirmed",L118="Further support needed"),OR(N118="",O118="",P118="")),AND(L118="Further support needed",T118&lt;&gt;"Open"),X118="Check action details",AND(T118="Closed",OR(Q118="",R118="",P118=""))),"Check required fields/dates","Recorded - verify evidence")))</f>
        <v/>
      </c>
    </row>
    <row r="119" spans="1:25" ht="32" customHeight="1">
      <c r="A119" s="6"/>
      <c r="B119" s="6"/>
      <c r="C119" s="6"/>
      <c r="D119" s="6"/>
      <c r="E119" s="6"/>
      <c r="F119" s="6"/>
      <c r="G119" s="6"/>
      <c r="H119" s="7"/>
      <c r="I119" s="7"/>
      <c r="J119" s="7"/>
      <c r="K119" s="6"/>
      <c r="L119" s="6"/>
      <c r="M119" s="7"/>
      <c r="N119" s="7"/>
      <c r="O119" s="6"/>
      <c r="P119" s="6"/>
      <c r="Q119" s="6"/>
      <c r="R119" s="6"/>
      <c r="S119" s="7"/>
      <c r="T119" s="6"/>
      <c r="U119" s="8">
        <f>IF(OR(A119="",F119&lt;&gt;"Active"),"",IF(G119="Completed","Completed",IF(H119="","Missing deadline",IF(H119&lt;TODAY(),"Overdue learning",IF(H119&lt;=TODAY()+30,"Due within 30 days","Scheduled")))))</f>
        <v/>
      </c>
      <c r="V119" s="8">
        <f>IF(OR(A119="",F119&lt;&gt;"Active"),"",IF(G119&lt;&gt;"Completed","Not yet completed",IF(J119="","Missing review date",IF(J119&lt;TODAY(),"Review overdue",IF(J119&lt;=TODAY()+30,"Review within 30 days","Scheduled")))))</f>
        <v/>
      </c>
      <c r="W119" s="8">
        <f>IF(OR(A119="",F119&lt;&gt;"Active"),"",IF(K119="No","Not required",IF(K119&lt;&gt;"Yes","Check requirement",IF(L119="Further support needed","Competence concern",IF(L119="Competence confirmed","Confirmed",IF(M119="","Missing assessment due",IF(M119&lt;TODAY(),"Assessment overdue","Assessment outstanding")))))))</f>
        <v/>
      </c>
      <c r="X119" s="8">
        <f>IF(OR(A119="",F119&lt;&gt;"Active"),"",IF(T119="Closed","Closed",IF(AND(T119="Not needed",Q119="",R119="",S119=""),"No action",IF(OR(Q119="",R119="",S119="",T119&lt;&gt;"Open"),"Check action details",IF(S119&lt;TODAY(),"Action overdue","Action open")))))</f>
        <v/>
      </c>
      <c r="Y119" s="8">
        <f>IF(COUNTA(A119:T119)=0,"",IF(F119="Archived","Archived",IF(OR(A119="",B119="",C119="",D119="",E119="",F119&lt;&gt;"Active",COUNTIF(Roles,B119)=0,COUNTIF(Branches,C119)=0,COUNTIF(LearningStatuses,G119)=0,COUNTIF(AssessmentRequired,K119)=0,COUNTIF(AssessmentStatuses,L119)=0,COUNTIF(ActionStatuses,T119)=0,AND(H119&lt;&gt;"",NOT(ISNUMBER(H119))),AND(I119&lt;&gt;"",OR(NOT(ISNUMBER(I119)),I119&gt;TODAY())),AND(J119&lt;&gt;"",NOT(ISNUMBER(J119))),AND(M119&lt;&gt;"",NOT(ISNUMBER(M119))),AND(N119&lt;&gt;"",OR(NOT(ISNUMBER(N119)),N119&gt;TODAY())),AND(S119&lt;&gt;"",NOT(ISNUMBER(S119))),AND(G119="Completed",OR(I119="",P119="",J119="")),AND(G119&lt;&gt;"Completed",OR(I119&lt;&gt;"",H119="")),AND(K119="No",L119&lt;&gt;"Not required"),AND(K119="Yes",OR(L119="Not required",AND(L119&lt;&gt;"Competence confirmed",M119=""))),AND(OR(L119="Competence confirmed",L119="Further support needed"),OR(N119="",O119="",P119="")),AND(L119="Further support needed",T119&lt;&gt;"Open"),X119="Check action details",AND(T119="Closed",OR(Q119="",R119="",P119=""))),"Check required fields/dates","Recorded - verify evidence")))</f>
        <v/>
      </c>
    </row>
    <row r="120" spans="1:25" ht="32" customHeight="1">
      <c r="A120" s="6"/>
      <c r="B120" s="6"/>
      <c r="C120" s="6"/>
      <c r="D120" s="6"/>
      <c r="E120" s="6"/>
      <c r="F120" s="6"/>
      <c r="G120" s="6"/>
      <c r="H120" s="7"/>
      <c r="I120" s="7"/>
      <c r="J120" s="7"/>
      <c r="K120" s="6"/>
      <c r="L120" s="6"/>
      <c r="M120" s="7"/>
      <c r="N120" s="7"/>
      <c r="O120" s="6"/>
      <c r="P120" s="6"/>
      <c r="Q120" s="6"/>
      <c r="R120" s="6"/>
      <c r="S120" s="7"/>
      <c r="T120" s="6"/>
      <c r="U120" s="8">
        <f>IF(OR(A120="",F120&lt;&gt;"Active"),"",IF(G120="Completed","Completed",IF(H120="","Missing deadline",IF(H120&lt;TODAY(),"Overdue learning",IF(H120&lt;=TODAY()+30,"Due within 30 days","Scheduled")))))</f>
        <v/>
      </c>
      <c r="V120" s="8">
        <f>IF(OR(A120="",F120&lt;&gt;"Active"),"",IF(G120&lt;&gt;"Completed","Not yet completed",IF(J120="","Missing review date",IF(J120&lt;TODAY(),"Review overdue",IF(J120&lt;=TODAY()+30,"Review within 30 days","Scheduled")))))</f>
        <v/>
      </c>
      <c r="W120" s="8">
        <f>IF(OR(A120="",F120&lt;&gt;"Active"),"",IF(K120="No","Not required",IF(K120&lt;&gt;"Yes","Check requirement",IF(L120="Further support needed","Competence concern",IF(L120="Competence confirmed","Confirmed",IF(M120="","Missing assessment due",IF(M120&lt;TODAY(),"Assessment overdue","Assessment outstanding")))))))</f>
        <v/>
      </c>
      <c r="X120" s="8">
        <f>IF(OR(A120="",F120&lt;&gt;"Active"),"",IF(T120="Closed","Closed",IF(AND(T120="Not needed",Q120="",R120="",S120=""),"No action",IF(OR(Q120="",R120="",S120="",T120&lt;&gt;"Open"),"Check action details",IF(S120&lt;TODAY(),"Action overdue","Action open")))))</f>
        <v/>
      </c>
      <c r="Y120" s="8">
        <f>IF(COUNTA(A120:T120)=0,"",IF(F120="Archived","Archived",IF(OR(A120="",B120="",C120="",D120="",E120="",F120&lt;&gt;"Active",COUNTIF(Roles,B120)=0,COUNTIF(Branches,C120)=0,COUNTIF(LearningStatuses,G120)=0,COUNTIF(AssessmentRequired,K120)=0,COUNTIF(AssessmentStatuses,L120)=0,COUNTIF(ActionStatuses,T120)=0,AND(H120&lt;&gt;"",NOT(ISNUMBER(H120))),AND(I120&lt;&gt;"",OR(NOT(ISNUMBER(I120)),I120&gt;TODAY())),AND(J120&lt;&gt;"",NOT(ISNUMBER(J120))),AND(M120&lt;&gt;"",NOT(ISNUMBER(M120))),AND(N120&lt;&gt;"",OR(NOT(ISNUMBER(N120)),N120&gt;TODAY())),AND(S120&lt;&gt;"",NOT(ISNUMBER(S120))),AND(G120="Completed",OR(I120="",P120="",J120="")),AND(G120&lt;&gt;"Completed",OR(I120&lt;&gt;"",H120="")),AND(K120="No",L120&lt;&gt;"Not required"),AND(K120="Yes",OR(L120="Not required",AND(L120&lt;&gt;"Competence confirmed",M120=""))),AND(OR(L120="Competence confirmed",L120="Further support needed"),OR(N120="",O120="",P120="")),AND(L120="Further support needed",T120&lt;&gt;"Open"),X120="Check action details",AND(T120="Closed",OR(Q120="",R120="",P120=""))),"Check required fields/dates","Recorded - verify evidence")))</f>
        <v/>
      </c>
    </row>
    <row r="121" spans="1:25" ht="32" customHeight="1">
      <c r="A121" s="6"/>
      <c r="B121" s="6"/>
      <c r="C121" s="6"/>
      <c r="D121" s="6"/>
      <c r="E121" s="6"/>
      <c r="F121" s="6"/>
      <c r="G121" s="6"/>
      <c r="H121" s="7"/>
      <c r="I121" s="7"/>
      <c r="J121" s="7"/>
      <c r="K121" s="6"/>
      <c r="L121" s="6"/>
      <c r="M121" s="7"/>
      <c r="N121" s="7"/>
      <c r="O121" s="6"/>
      <c r="P121" s="6"/>
      <c r="Q121" s="6"/>
      <c r="R121" s="6"/>
      <c r="S121" s="7"/>
      <c r="T121" s="6"/>
      <c r="U121" s="8">
        <f>IF(OR(A121="",F121&lt;&gt;"Active"),"",IF(G121="Completed","Completed",IF(H121="","Missing deadline",IF(H121&lt;TODAY(),"Overdue learning",IF(H121&lt;=TODAY()+30,"Due within 30 days","Scheduled")))))</f>
        <v/>
      </c>
      <c r="V121" s="8">
        <f>IF(OR(A121="",F121&lt;&gt;"Active"),"",IF(G121&lt;&gt;"Completed","Not yet completed",IF(J121="","Missing review date",IF(J121&lt;TODAY(),"Review overdue",IF(J121&lt;=TODAY()+30,"Review within 30 days","Scheduled")))))</f>
        <v/>
      </c>
      <c r="W121" s="8">
        <f>IF(OR(A121="",F121&lt;&gt;"Active"),"",IF(K121="No","Not required",IF(K121&lt;&gt;"Yes","Check requirement",IF(L121="Further support needed","Competence concern",IF(L121="Competence confirmed","Confirmed",IF(M121="","Missing assessment due",IF(M121&lt;TODAY(),"Assessment overdue","Assessment outstanding")))))))</f>
        <v/>
      </c>
      <c r="X121" s="8">
        <f>IF(OR(A121="",F121&lt;&gt;"Active"),"",IF(T121="Closed","Closed",IF(AND(T121="Not needed",Q121="",R121="",S121=""),"No action",IF(OR(Q121="",R121="",S121="",T121&lt;&gt;"Open"),"Check action details",IF(S121&lt;TODAY(),"Action overdue","Action open")))))</f>
        <v/>
      </c>
      <c r="Y121" s="8">
        <f>IF(COUNTA(A121:T121)=0,"",IF(F121="Archived","Archived",IF(OR(A121="",B121="",C121="",D121="",E121="",F121&lt;&gt;"Active",COUNTIF(Roles,B121)=0,COUNTIF(Branches,C121)=0,COUNTIF(LearningStatuses,G121)=0,COUNTIF(AssessmentRequired,K121)=0,COUNTIF(AssessmentStatuses,L121)=0,COUNTIF(ActionStatuses,T121)=0,AND(H121&lt;&gt;"",NOT(ISNUMBER(H121))),AND(I121&lt;&gt;"",OR(NOT(ISNUMBER(I121)),I121&gt;TODAY())),AND(J121&lt;&gt;"",NOT(ISNUMBER(J121))),AND(M121&lt;&gt;"",NOT(ISNUMBER(M121))),AND(N121&lt;&gt;"",OR(NOT(ISNUMBER(N121)),N121&gt;TODAY())),AND(S121&lt;&gt;"",NOT(ISNUMBER(S121))),AND(G121="Completed",OR(I121="",P121="",J121="")),AND(G121&lt;&gt;"Completed",OR(I121&lt;&gt;"",H121="")),AND(K121="No",L121&lt;&gt;"Not required"),AND(K121="Yes",OR(L121="Not required",AND(L121&lt;&gt;"Competence confirmed",M121=""))),AND(OR(L121="Competence confirmed",L121="Further support needed"),OR(N121="",O121="",P121="")),AND(L121="Further support needed",T121&lt;&gt;"Open"),X121="Check action details",AND(T121="Closed",OR(Q121="",R121="",P121=""))),"Check required fields/dates","Recorded - verify evidence")))</f>
        <v/>
      </c>
    </row>
    <row r="122" spans="1:25" ht="32" customHeight="1">
      <c r="A122" s="6"/>
      <c r="B122" s="6"/>
      <c r="C122" s="6"/>
      <c r="D122" s="6"/>
      <c r="E122" s="6"/>
      <c r="F122" s="6"/>
      <c r="G122" s="6"/>
      <c r="H122" s="7"/>
      <c r="I122" s="7"/>
      <c r="J122" s="7"/>
      <c r="K122" s="6"/>
      <c r="L122" s="6"/>
      <c r="M122" s="7"/>
      <c r="N122" s="7"/>
      <c r="O122" s="6"/>
      <c r="P122" s="6"/>
      <c r="Q122" s="6"/>
      <c r="R122" s="6"/>
      <c r="S122" s="7"/>
      <c r="T122" s="6"/>
      <c r="U122" s="8">
        <f>IF(OR(A122="",F122&lt;&gt;"Active"),"",IF(G122="Completed","Completed",IF(H122="","Missing deadline",IF(H122&lt;TODAY(),"Overdue learning",IF(H122&lt;=TODAY()+30,"Due within 30 days","Scheduled")))))</f>
        <v/>
      </c>
      <c r="V122" s="8">
        <f>IF(OR(A122="",F122&lt;&gt;"Active"),"",IF(G122&lt;&gt;"Completed","Not yet completed",IF(J122="","Missing review date",IF(J122&lt;TODAY(),"Review overdue",IF(J122&lt;=TODAY()+30,"Review within 30 days","Scheduled")))))</f>
        <v/>
      </c>
      <c r="W122" s="8">
        <f>IF(OR(A122="",F122&lt;&gt;"Active"),"",IF(K122="No","Not required",IF(K122&lt;&gt;"Yes","Check requirement",IF(L122="Further support needed","Competence concern",IF(L122="Competence confirmed","Confirmed",IF(M122="","Missing assessment due",IF(M122&lt;TODAY(),"Assessment overdue","Assessment outstanding")))))))</f>
        <v/>
      </c>
      <c r="X122" s="8">
        <f>IF(OR(A122="",F122&lt;&gt;"Active"),"",IF(T122="Closed","Closed",IF(AND(T122="Not needed",Q122="",R122="",S122=""),"No action",IF(OR(Q122="",R122="",S122="",T122&lt;&gt;"Open"),"Check action details",IF(S122&lt;TODAY(),"Action overdue","Action open")))))</f>
        <v/>
      </c>
      <c r="Y122" s="8">
        <f>IF(COUNTA(A122:T122)=0,"",IF(F122="Archived","Archived",IF(OR(A122="",B122="",C122="",D122="",E122="",F122&lt;&gt;"Active",COUNTIF(Roles,B122)=0,COUNTIF(Branches,C122)=0,COUNTIF(LearningStatuses,G122)=0,COUNTIF(AssessmentRequired,K122)=0,COUNTIF(AssessmentStatuses,L122)=0,COUNTIF(ActionStatuses,T122)=0,AND(H122&lt;&gt;"",NOT(ISNUMBER(H122))),AND(I122&lt;&gt;"",OR(NOT(ISNUMBER(I122)),I122&gt;TODAY())),AND(J122&lt;&gt;"",NOT(ISNUMBER(J122))),AND(M122&lt;&gt;"",NOT(ISNUMBER(M122))),AND(N122&lt;&gt;"",OR(NOT(ISNUMBER(N122)),N122&gt;TODAY())),AND(S122&lt;&gt;"",NOT(ISNUMBER(S122))),AND(G122="Completed",OR(I122="",P122="",J122="")),AND(G122&lt;&gt;"Completed",OR(I122&lt;&gt;"",H122="")),AND(K122="No",L122&lt;&gt;"Not required"),AND(K122="Yes",OR(L122="Not required",AND(L122&lt;&gt;"Competence confirmed",M122=""))),AND(OR(L122="Competence confirmed",L122="Further support needed"),OR(N122="",O122="",P122="")),AND(L122="Further support needed",T122&lt;&gt;"Open"),X122="Check action details",AND(T122="Closed",OR(Q122="",R122="",P122=""))),"Check required fields/dates","Recorded - verify evidence")))</f>
        <v/>
      </c>
    </row>
    <row r="123" spans="1:25" ht="32" customHeight="1">
      <c r="A123" s="6"/>
      <c r="B123" s="6"/>
      <c r="C123" s="6"/>
      <c r="D123" s="6"/>
      <c r="E123" s="6"/>
      <c r="F123" s="6"/>
      <c r="G123" s="6"/>
      <c r="H123" s="7"/>
      <c r="I123" s="7"/>
      <c r="J123" s="7"/>
      <c r="K123" s="6"/>
      <c r="L123" s="6"/>
      <c r="M123" s="7"/>
      <c r="N123" s="7"/>
      <c r="O123" s="6"/>
      <c r="P123" s="6"/>
      <c r="Q123" s="6"/>
      <c r="R123" s="6"/>
      <c r="S123" s="7"/>
      <c r="T123" s="6"/>
      <c r="U123" s="8">
        <f>IF(OR(A123="",F123&lt;&gt;"Active"),"",IF(G123="Completed","Completed",IF(H123="","Missing deadline",IF(H123&lt;TODAY(),"Overdue learning",IF(H123&lt;=TODAY()+30,"Due within 30 days","Scheduled")))))</f>
        <v/>
      </c>
      <c r="V123" s="8">
        <f>IF(OR(A123="",F123&lt;&gt;"Active"),"",IF(G123&lt;&gt;"Completed","Not yet completed",IF(J123="","Missing review date",IF(J123&lt;TODAY(),"Review overdue",IF(J123&lt;=TODAY()+30,"Review within 30 days","Scheduled")))))</f>
        <v/>
      </c>
      <c r="W123" s="8">
        <f>IF(OR(A123="",F123&lt;&gt;"Active"),"",IF(K123="No","Not required",IF(K123&lt;&gt;"Yes","Check requirement",IF(L123="Further support needed","Competence concern",IF(L123="Competence confirmed","Confirmed",IF(M123="","Missing assessment due",IF(M123&lt;TODAY(),"Assessment overdue","Assessment outstanding")))))))</f>
        <v/>
      </c>
      <c r="X123" s="8">
        <f>IF(OR(A123="",F123&lt;&gt;"Active"),"",IF(T123="Closed","Closed",IF(AND(T123="Not needed",Q123="",R123="",S123=""),"No action",IF(OR(Q123="",R123="",S123="",T123&lt;&gt;"Open"),"Check action details",IF(S123&lt;TODAY(),"Action overdue","Action open")))))</f>
        <v/>
      </c>
      <c r="Y123" s="8">
        <f>IF(COUNTA(A123:T123)=0,"",IF(F123="Archived","Archived",IF(OR(A123="",B123="",C123="",D123="",E123="",F123&lt;&gt;"Active",COUNTIF(Roles,B123)=0,COUNTIF(Branches,C123)=0,COUNTIF(LearningStatuses,G123)=0,COUNTIF(AssessmentRequired,K123)=0,COUNTIF(AssessmentStatuses,L123)=0,COUNTIF(ActionStatuses,T123)=0,AND(H123&lt;&gt;"",NOT(ISNUMBER(H123))),AND(I123&lt;&gt;"",OR(NOT(ISNUMBER(I123)),I123&gt;TODAY())),AND(J123&lt;&gt;"",NOT(ISNUMBER(J123))),AND(M123&lt;&gt;"",NOT(ISNUMBER(M123))),AND(N123&lt;&gt;"",OR(NOT(ISNUMBER(N123)),N123&gt;TODAY())),AND(S123&lt;&gt;"",NOT(ISNUMBER(S123))),AND(G123="Completed",OR(I123="",P123="",J123="")),AND(G123&lt;&gt;"Completed",OR(I123&lt;&gt;"",H123="")),AND(K123="No",L123&lt;&gt;"Not required"),AND(K123="Yes",OR(L123="Not required",AND(L123&lt;&gt;"Competence confirmed",M123=""))),AND(OR(L123="Competence confirmed",L123="Further support needed"),OR(N123="",O123="",P123="")),AND(L123="Further support needed",T123&lt;&gt;"Open"),X123="Check action details",AND(T123="Closed",OR(Q123="",R123="",P123=""))),"Check required fields/dates","Recorded - verify evidence")))</f>
        <v/>
      </c>
    </row>
    <row r="124" spans="1:25" ht="32" customHeight="1">
      <c r="A124" s="6"/>
      <c r="B124" s="6"/>
      <c r="C124" s="6"/>
      <c r="D124" s="6"/>
      <c r="E124" s="6"/>
      <c r="F124" s="6"/>
      <c r="G124" s="6"/>
      <c r="H124" s="7"/>
      <c r="I124" s="7"/>
      <c r="J124" s="7"/>
      <c r="K124" s="6"/>
      <c r="L124" s="6"/>
      <c r="M124" s="7"/>
      <c r="N124" s="7"/>
      <c r="O124" s="6"/>
      <c r="P124" s="6"/>
      <c r="Q124" s="6"/>
      <c r="R124" s="6"/>
      <c r="S124" s="7"/>
      <c r="T124" s="6"/>
      <c r="U124" s="8">
        <f>IF(OR(A124="",F124&lt;&gt;"Active"),"",IF(G124="Completed","Completed",IF(H124="","Missing deadline",IF(H124&lt;TODAY(),"Overdue learning",IF(H124&lt;=TODAY()+30,"Due within 30 days","Scheduled")))))</f>
        <v/>
      </c>
      <c r="V124" s="8">
        <f>IF(OR(A124="",F124&lt;&gt;"Active"),"",IF(G124&lt;&gt;"Completed","Not yet completed",IF(J124="","Missing review date",IF(J124&lt;TODAY(),"Review overdue",IF(J124&lt;=TODAY()+30,"Review within 30 days","Scheduled")))))</f>
        <v/>
      </c>
      <c r="W124" s="8">
        <f>IF(OR(A124="",F124&lt;&gt;"Active"),"",IF(K124="No","Not required",IF(K124&lt;&gt;"Yes","Check requirement",IF(L124="Further support needed","Competence concern",IF(L124="Competence confirmed","Confirmed",IF(M124="","Missing assessment due",IF(M124&lt;TODAY(),"Assessment overdue","Assessment outstanding")))))))</f>
        <v/>
      </c>
      <c r="X124" s="8">
        <f>IF(OR(A124="",F124&lt;&gt;"Active"),"",IF(T124="Closed","Closed",IF(AND(T124="Not needed",Q124="",R124="",S124=""),"No action",IF(OR(Q124="",R124="",S124="",T124&lt;&gt;"Open"),"Check action details",IF(S124&lt;TODAY(),"Action overdue","Action open")))))</f>
        <v/>
      </c>
      <c r="Y124" s="8">
        <f>IF(COUNTA(A124:T124)=0,"",IF(F124="Archived","Archived",IF(OR(A124="",B124="",C124="",D124="",E124="",F124&lt;&gt;"Active",COUNTIF(Roles,B124)=0,COUNTIF(Branches,C124)=0,COUNTIF(LearningStatuses,G124)=0,COUNTIF(AssessmentRequired,K124)=0,COUNTIF(AssessmentStatuses,L124)=0,COUNTIF(ActionStatuses,T124)=0,AND(H124&lt;&gt;"",NOT(ISNUMBER(H124))),AND(I124&lt;&gt;"",OR(NOT(ISNUMBER(I124)),I124&gt;TODAY())),AND(J124&lt;&gt;"",NOT(ISNUMBER(J124))),AND(M124&lt;&gt;"",NOT(ISNUMBER(M124))),AND(N124&lt;&gt;"",OR(NOT(ISNUMBER(N124)),N124&gt;TODAY())),AND(S124&lt;&gt;"",NOT(ISNUMBER(S124))),AND(G124="Completed",OR(I124="",P124="",J124="")),AND(G124&lt;&gt;"Completed",OR(I124&lt;&gt;"",H124="")),AND(K124="No",L124&lt;&gt;"Not required"),AND(K124="Yes",OR(L124="Not required",AND(L124&lt;&gt;"Competence confirmed",M124=""))),AND(OR(L124="Competence confirmed",L124="Further support needed"),OR(N124="",O124="",P124="")),AND(L124="Further support needed",T124&lt;&gt;"Open"),X124="Check action details",AND(T124="Closed",OR(Q124="",R124="",P124=""))),"Check required fields/dates","Recorded - verify evidence")))</f>
        <v/>
      </c>
    </row>
    <row r="125" spans="1:25" ht="32" customHeight="1">
      <c r="A125" s="6"/>
      <c r="B125" s="6"/>
      <c r="C125" s="6"/>
      <c r="D125" s="6"/>
      <c r="E125" s="6"/>
      <c r="F125" s="6"/>
      <c r="G125" s="6"/>
      <c r="H125" s="7"/>
      <c r="I125" s="7"/>
      <c r="J125" s="7"/>
      <c r="K125" s="6"/>
      <c r="L125" s="6"/>
      <c r="M125" s="7"/>
      <c r="N125" s="7"/>
      <c r="O125" s="6"/>
      <c r="P125" s="6"/>
      <c r="Q125" s="6"/>
      <c r="R125" s="6"/>
      <c r="S125" s="7"/>
      <c r="T125" s="6"/>
      <c r="U125" s="8">
        <f>IF(OR(A125="",F125&lt;&gt;"Active"),"",IF(G125="Completed","Completed",IF(H125="","Missing deadline",IF(H125&lt;TODAY(),"Overdue learning",IF(H125&lt;=TODAY()+30,"Due within 30 days","Scheduled")))))</f>
        <v/>
      </c>
      <c r="V125" s="8">
        <f>IF(OR(A125="",F125&lt;&gt;"Active"),"",IF(G125&lt;&gt;"Completed","Not yet completed",IF(J125="","Missing review date",IF(J125&lt;TODAY(),"Review overdue",IF(J125&lt;=TODAY()+30,"Review within 30 days","Scheduled")))))</f>
        <v/>
      </c>
      <c r="W125" s="8">
        <f>IF(OR(A125="",F125&lt;&gt;"Active"),"",IF(K125="No","Not required",IF(K125&lt;&gt;"Yes","Check requirement",IF(L125="Further support needed","Competence concern",IF(L125="Competence confirmed","Confirmed",IF(M125="","Missing assessment due",IF(M125&lt;TODAY(),"Assessment overdue","Assessment outstanding")))))))</f>
        <v/>
      </c>
      <c r="X125" s="8">
        <f>IF(OR(A125="",F125&lt;&gt;"Active"),"",IF(T125="Closed","Closed",IF(AND(T125="Not needed",Q125="",R125="",S125=""),"No action",IF(OR(Q125="",R125="",S125="",T125&lt;&gt;"Open"),"Check action details",IF(S125&lt;TODAY(),"Action overdue","Action open")))))</f>
        <v/>
      </c>
      <c r="Y125" s="8">
        <f>IF(COUNTA(A125:T125)=0,"",IF(F125="Archived","Archived",IF(OR(A125="",B125="",C125="",D125="",E125="",F125&lt;&gt;"Active",COUNTIF(Roles,B125)=0,COUNTIF(Branches,C125)=0,COUNTIF(LearningStatuses,G125)=0,COUNTIF(AssessmentRequired,K125)=0,COUNTIF(AssessmentStatuses,L125)=0,COUNTIF(ActionStatuses,T125)=0,AND(H125&lt;&gt;"",NOT(ISNUMBER(H125))),AND(I125&lt;&gt;"",OR(NOT(ISNUMBER(I125)),I125&gt;TODAY())),AND(J125&lt;&gt;"",NOT(ISNUMBER(J125))),AND(M125&lt;&gt;"",NOT(ISNUMBER(M125))),AND(N125&lt;&gt;"",OR(NOT(ISNUMBER(N125)),N125&gt;TODAY())),AND(S125&lt;&gt;"",NOT(ISNUMBER(S125))),AND(G125="Completed",OR(I125="",P125="",J125="")),AND(G125&lt;&gt;"Completed",OR(I125&lt;&gt;"",H125="")),AND(K125="No",L125&lt;&gt;"Not required"),AND(K125="Yes",OR(L125="Not required",AND(L125&lt;&gt;"Competence confirmed",M125=""))),AND(OR(L125="Competence confirmed",L125="Further support needed"),OR(N125="",O125="",P125="")),AND(L125="Further support needed",T125&lt;&gt;"Open"),X125="Check action details",AND(T125="Closed",OR(Q125="",R125="",P125=""))),"Check required fields/dates","Recorded - verify evidence")))</f>
        <v/>
      </c>
    </row>
    <row r="126" spans="1:25" ht="32" customHeight="1">
      <c r="A126" s="6"/>
      <c r="B126" s="6"/>
      <c r="C126" s="6"/>
      <c r="D126" s="6"/>
      <c r="E126" s="6"/>
      <c r="F126" s="6"/>
      <c r="G126" s="6"/>
      <c r="H126" s="7"/>
      <c r="I126" s="7"/>
      <c r="J126" s="7"/>
      <c r="K126" s="6"/>
      <c r="L126" s="6"/>
      <c r="M126" s="7"/>
      <c r="N126" s="7"/>
      <c r="O126" s="6"/>
      <c r="P126" s="6"/>
      <c r="Q126" s="6"/>
      <c r="R126" s="6"/>
      <c r="S126" s="7"/>
      <c r="T126" s="6"/>
      <c r="U126" s="8">
        <f>IF(OR(A126="",F126&lt;&gt;"Active"),"",IF(G126="Completed","Completed",IF(H126="","Missing deadline",IF(H126&lt;TODAY(),"Overdue learning",IF(H126&lt;=TODAY()+30,"Due within 30 days","Scheduled")))))</f>
        <v/>
      </c>
      <c r="V126" s="8">
        <f>IF(OR(A126="",F126&lt;&gt;"Active"),"",IF(G126&lt;&gt;"Completed","Not yet completed",IF(J126="","Missing review date",IF(J126&lt;TODAY(),"Review overdue",IF(J126&lt;=TODAY()+30,"Review within 30 days","Scheduled")))))</f>
        <v/>
      </c>
      <c r="W126" s="8">
        <f>IF(OR(A126="",F126&lt;&gt;"Active"),"",IF(K126="No","Not required",IF(K126&lt;&gt;"Yes","Check requirement",IF(L126="Further support needed","Competence concern",IF(L126="Competence confirmed","Confirmed",IF(M126="","Missing assessment due",IF(M126&lt;TODAY(),"Assessment overdue","Assessment outstanding")))))))</f>
        <v/>
      </c>
      <c r="X126" s="8">
        <f>IF(OR(A126="",F126&lt;&gt;"Active"),"",IF(T126="Closed","Closed",IF(AND(T126="Not needed",Q126="",R126="",S126=""),"No action",IF(OR(Q126="",R126="",S126="",T126&lt;&gt;"Open"),"Check action details",IF(S126&lt;TODAY(),"Action overdue","Action open")))))</f>
        <v/>
      </c>
      <c r="Y126" s="8">
        <f>IF(COUNTA(A126:T126)=0,"",IF(F126="Archived","Archived",IF(OR(A126="",B126="",C126="",D126="",E126="",F126&lt;&gt;"Active",COUNTIF(Roles,B126)=0,COUNTIF(Branches,C126)=0,COUNTIF(LearningStatuses,G126)=0,COUNTIF(AssessmentRequired,K126)=0,COUNTIF(AssessmentStatuses,L126)=0,COUNTIF(ActionStatuses,T126)=0,AND(H126&lt;&gt;"",NOT(ISNUMBER(H126))),AND(I126&lt;&gt;"",OR(NOT(ISNUMBER(I126)),I126&gt;TODAY())),AND(J126&lt;&gt;"",NOT(ISNUMBER(J126))),AND(M126&lt;&gt;"",NOT(ISNUMBER(M126))),AND(N126&lt;&gt;"",OR(NOT(ISNUMBER(N126)),N126&gt;TODAY())),AND(S126&lt;&gt;"",NOT(ISNUMBER(S126))),AND(G126="Completed",OR(I126="",P126="",J126="")),AND(G126&lt;&gt;"Completed",OR(I126&lt;&gt;"",H126="")),AND(K126="No",L126&lt;&gt;"Not required"),AND(K126="Yes",OR(L126="Not required",AND(L126&lt;&gt;"Competence confirmed",M126=""))),AND(OR(L126="Competence confirmed",L126="Further support needed"),OR(N126="",O126="",P126="")),AND(L126="Further support needed",T126&lt;&gt;"Open"),X126="Check action details",AND(T126="Closed",OR(Q126="",R126="",P126=""))),"Check required fields/dates","Recorded - verify evidence")))</f>
        <v/>
      </c>
    </row>
    <row r="127" spans="1:25" ht="32" customHeight="1">
      <c r="A127" s="6"/>
      <c r="B127" s="6"/>
      <c r="C127" s="6"/>
      <c r="D127" s="6"/>
      <c r="E127" s="6"/>
      <c r="F127" s="6"/>
      <c r="G127" s="6"/>
      <c r="H127" s="7"/>
      <c r="I127" s="7"/>
      <c r="J127" s="7"/>
      <c r="K127" s="6"/>
      <c r="L127" s="6"/>
      <c r="M127" s="7"/>
      <c r="N127" s="7"/>
      <c r="O127" s="6"/>
      <c r="P127" s="6"/>
      <c r="Q127" s="6"/>
      <c r="R127" s="6"/>
      <c r="S127" s="7"/>
      <c r="T127" s="6"/>
      <c r="U127" s="8">
        <f>IF(OR(A127="",F127&lt;&gt;"Active"),"",IF(G127="Completed","Completed",IF(H127="","Missing deadline",IF(H127&lt;TODAY(),"Overdue learning",IF(H127&lt;=TODAY()+30,"Due within 30 days","Scheduled")))))</f>
        <v/>
      </c>
      <c r="V127" s="8">
        <f>IF(OR(A127="",F127&lt;&gt;"Active"),"",IF(G127&lt;&gt;"Completed","Not yet completed",IF(J127="","Missing review date",IF(J127&lt;TODAY(),"Review overdue",IF(J127&lt;=TODAY()+30,"Review within 30 days","Scheduled")))))</f>
        <v/>
      </c>
      <c r="W127" s="8">
        <f>IF(OR(A127="",F127&lt;&gt;"Active"),"",IF(K127="No","Not required",IF(K127&lt;&gt;"Yes","Check requirement",IF(L127="Further support needed","Competence concern",IF(L127="Competence confirmed","Confirmed",IF(M127="","Missing assessment due",IF(M127&lt;TODAY(),"Assessment overdue","Assessment outstanding")))))))</f>
        <v/>
      </c>
      <c r="X127" s="8">
        <f>IF(OR(A127="",F127&lt;&gt;"Active"),"",IF(T127="Closed","Closed",IF(AND(T127="Not needed",Q127="",R127="",S127=""),"No action",IF(OR(Q127="",R127="",S127="",T127&lt;&gt;"Open"),"Check action details",IF(S127&lt;TODAY(),"Action overdue","Action open")))))</f>
        <v/>
      </c>
      <c r="Y127" s="8">
        <f>IF(COUNTA(A127:T127)=0,"",IF(F127="Archived","Archived",IF(OR(A127="",B127="",C127="",D127="",E127="",F127&lt;&gt;"Active",COUNTIF(Roles,B127)=0,COUNTIF(Branches,C127)=0,COUNTIF(LearningStatuses,G127)=0,COUNTIF(AssessmentRequired,K127)=0,COUNTIF(AssessmentStatuses,L127)=0,COUNTIF(ActionStatuses,T127)=0,AND(H127&lt;&gt;"",NOT(ISNUMBER(H127))),AND(I127&lt;&gt;"",OR(NOT(ISNUMBER(I127)),I127&gt;TODAY())),AND(J127&lt;&gt;"",NOT(ISNUMBER(J127))),AND(M127&lt;&gt;"",NOT(ISNUMBER(M127))),AND(N127&lt;&gt;"",OR(NOT(ISNUMBER(N127)),N127&gt;TODAY())),AND(S127&lt;&gt;"",NOT(ISNUMBER(S127))),AND(G127="Completed",OR(I127="",P127="",J127="")),AND(G127&lt;&gt;"Completed",OR(I127&lt;&gt;"",H127="")),AND(K127="No",L127&lt;&gt;"Not required"),AND(K127="Yes",OR(L127="Not required",AND(L127&lt;&gt;"Competence confirmed",M127=""))),AND(OR(L127="Competence confirmed",L127="Further support needed"),OR(N127="",O127="",P127="")),AND(L127="Further support needed",T127&lt;&gt;"Open"),X127="Check action details",AND(T127="Closed",OR(Q127="",R127="",P127=""))),"Check required fields/dates","Recorded - verify evidence")))</f>
        <v/>
      </c>
    </row>
    <row r="128" spans="1:25" ht="32" customHeight="1">
      <c r="A128" s="6"/>
      <c r="B128" s="6"/>
      <c r="C128" s="6"/>
      <c r="D128" s="6"/>
      <c r="E128" s="6"/>
      <c r="F128" s="6"/>
      <c r="G128" s="6"/>
      <c r="H128" s="7"/>
      <c r="I128" s="7"/>
      <c r="J128" s="7"/>
      <c r="K128" s="6"/>
      <c r="L128" s="6"/>
      <c r="M128" s="7"/>
      <c r="N128" s="7"/>
      <c r="O128" s="6"/>
      <c r="P128" s="6"/>
      <c r="Q128" s="6"/>
      <c r="R128" s="6"/>
      <c r="S128" s="7"/>
      <c r="T128" s="6"/>
      <c r="U128" s="8">
        <f>IF(OR(A128="",F128&lt;&gt;"Active"),"",IF(G128="Completed","Completed",IF(H128="","Missing deadline",IF(H128&lt;TODAY(),"Overdue learning",IF(H128&lt;=TODAY()+30,"Due within 30 days","Scheduled")))))</f>
        <v/>
      </c>
      <c r="V128" s="8">
        <f>IF(OR(A128="",F128&lt;&gt;"Active"),"",IF(G128&lt;&gt;"Completed","Not yet completed",IF(J128="","Missing review date",IF(J128&lt;TODAY(),"Review overdue",IF(J128&lt;=TODAY()+30,"Review within 30 days","Scheduled")))))</f>
        <v/>
      </c>
      <c r="W128" s="8">
        <f>IF(OR(A128="",F128&lt;&gt;"Active"),"",IF(K128="No","Not required",IF(K128&lt;&gt;"Yes","Check requirement",IF(L128="Further support needed","Competence concern",IF(L128="Competence confirmed","Confirmed",IF(M128="","Missing assessment due",IF(M128&lt;TODAY(),"Assessment overdue","Assessment outstanding")))))))</f>
        <v/>
      </c>
      <c r="X128" s="8">
        <f>IF(OR(A128="",F128&lt;&gt;"Active"),"",IF(T128="Closed","Closed",IF(AND(T128="Not needed",Q128="",R128="",S128=""),"No action",IF(OR(Q128="",R128="",S128="",T128&lt;&gt;"Open"),"Check action details",IF(S128&lt;TODAY(),"Action overdue","Action open")))))</f>
        <v/>
      </c>
      <c r="Y128" s="8">
        <f>IF(COUNTA(A128:T128)=0,"",IF(F128="Archived","Archived",IF(OR(A128="",B128="",C128="",D128="",E128="",F128&lt;&gt;"Active",COUNTIF(Roles,B128)=0,COUNTIF(Branches,C128)=0,COUNTIF(LearningStatuses,G128)=0,COUNTIF(AssessmentRequired,K128)=0,COUNTIF(AssessmentStatuses,L128)=0,COUNTIF(ActionStatuses,T128)=0,AND(H128&lt;&gt;"",NOT(ISNUMBER(H128))),AND(I128&lt;&gt;"",OR(NOT(ISNUMBER(I128)),I128&gt;TODAY())),AND(J128&lt;&gt;"",NOT(ISNUMBER(J128))),AND(M128&lt;&gt;"",NOT(ISNUMBER(M128))),AND(N128&lt;&gt;"",OR(NOT(ISNUMBER(N128)),N128&gt;TODAY())),AND(S128&lt;&gt;"",NOT(ISNUMBER(S128))),AND(G128="Completed",OR(I128="",P128="",J128="")),AND(G128&lt;&gt;"Completed",OR(I128&lt;&gt;"",H128="")),AND(K128="No",L128&lt;&gt;"Not required"),AND(K128="Yes",OR(L128="Not required",AND(L128&lt;&gt;"Competence confirmed",M128=""))),AND(OR(L128="Competence confirmed",L128="Further support needed"),OR(N128="",O128="",P128="")),AND(L128="Further support needed",T128&lt;&gt;"Open"),X128="Check action details",AND(T128="Closed",OR(Q128="",R128="",P128=""))),"Check required fields/dates","Recorded - verify evidence")))</f>
        <v/>
      </c>
    </row>
    <row r="129" spans="1:25" ht="32" customHeight="1">
      <c r="A129" s="6"/>
      <c r="B129" s="6"/>
      <c r="C129" s="6"/>
      <c r="D129" s="6"/>
      <c r="E129" s="6"/>
      <c r="F129" s="6"/>
      <c r="G129" s="6"/>
      <c r="H129" s="7"/>
      <c r="I129" s="7"/>
      <c r="J129" s="7"/>
      <c r="K129" s="6"/>
      <c r="L129" s="6"/>
      <c r="M129" s="7"/>
      <c r="N129" s="7"/>
      <c r="O129" s="6"/>
      <c r="P129" s="6"/>
      <c r="Q129" s="6"/>
      <c r="R129" s="6"/>
      <c r="S129" s="7"/>
      <c r="T129" s="6"/>
      <c r="U129" s="8">
        <f>IF(OR(A129="",F129&lt;&gt;"Active"),"",IF(G129="Completed","Completed",IF(H129="","Missing deadline",IF(H129&lt;TODAY(),"Overdue learning",IF(H129&lt;=TODAY()+30,"Due within 30 days","Scheduled")))))</f>
        <v/>
      </c>
      <c r="V129" s="8">
        <f>IF(OR(A129="",F129&lt;&gt;"Active"),"",IF(G129&lt;&gt;"Completed","Not yet completed",IF(J129="","Missing review date",IF(J129&lt;TODAY(),"Review overdue",IF(J129&lt;=TODAY()+30,"Review within 30 days","Scheduled")))))</f>
        <v/>
      </c>
      <c r="W129" s="8">
        <f>IF(OR(A129="",F129&lt;&gt;"Active"),"",IF(K129="No","Not required",IF(K129&lt;&gt;"Yes","Check requirement",IF(L129="Further support needed","Competence concern",IF(L129="Competence confirmed","Confirmed",IF(M129="","Missing assessment due",IF(M129&lt;TODAY(),"Assessment overdue","Assessment outstanding")))))))</f>
        <v/>
      </c>
      <c r="X129" s="8">
        <f>IF(OR(A129="",F129&lt;&gt;"Active"),"",IF(T129="Closed","Closed",IF(AND(T129="Not needed",Q129="",R129="",S129=""),"No action",IF(OR(Q129="",R129="",S129="",T129&lt;&gt;"Open"),"Check action details",IF(S129&lt;TODAY(),"Action overdue","Action open")))))</f>
        <v/>
      </c>
      <c r="Y129" s="8">
        <f>IF(COUNTA(A129:T129)=0,"",IF(F129="Archived","Archived",IF(OR(A129="",B129="",C129="",D129="",E129="",F129&lt;&gt;"Active",COUNTIF(Roles,B129)=0,COUNTIF(Branches,C129)=0,COUNTIF(LearningStatuses,G129)=0,COUNTIF(AssessmentRequired,K129)=0,COUNTIF(AssessmentStatuses,L129)=0,COUNTIF(ActionStatuses,T129)=0,AND(H129&lt;&gt;"",NOT(ISNUMBER(H129))),AND(I129&lt;&gt;"",OR(NOT(ISNUMBER(I129)),I129&gt;TODAY())),AND(J129&lt;&gt;"",NOT(ISNUMBER(J129))),AND(M129&lt;&gt;"",NOT(ISNUMBER(M129))),AND(N129&lt;&gt;"",OR(NOT(ISNUMBER(N129)),N129&gt;TODAY())),AND(S129&lt;&gt;"",NOT(ISNUMBER(S129))),AND(G129="Completed",OR(I129="",P129="",J129="")),AND(G129&lt;&gt;"Completed",OR(I129&lt;&gt;"",H129="")),AND(K129="No",L129&lt;&gt;"Not required"),AND(K129="Yes",OR(L129="Not required",AND(L129&lt;&gt;"Competence confirmed",M129=""))),AND(OR(L129="Competence confirmed",L129="Further support needed"),OR(N129="",O129="",P129="")),AND(L129="Further support needed",T129&lt;&gt;"Open"),X129="Check action details",AND(T129="Closed",OR(Q129="",R129="",P129=""))),"Check required fields/dates","Recorded - verify evidence")))</f>
        <v/>
      </c>
    </row>
    <row r="130" spans="1:25" ht="32" customHeight="1">
      <c r="A130" s="6"/>
      <c r="B130" s="6"/>
      <c r="C130" s="6"/>
      <c r="D130" s="6"/>
      <c r="E130" s="6"/>
      <c r="F130" s="6"/>
      <c r="G130" s="6"/>
      <c r="H130" s="7"/>
      <c r="I130" s="7"/>
      <c r="J130" s="7"/>
      <c r="K130" s="6"/>
      <c r="L130" s="6"/>
      <c r="M130" s="7"/>
      <c r="N130" s="7"/>
      <c r="O130" s="6"/>
      <c r="P130" s="6"/>
      <c r="Q130" s="6"/>
      <c r="R130" s="6"/>
      <c r="S130" s="7"/>
      <c r="T130" s="6"/>
      <c r="U130" s="8">
        <f>IF(OR(A130="",F130&lt;&gt;"Active"),"",IF(G130="Completed","Completed",IF(H130="","Missing deadline",IF(H130&lt;TODAY(),"Overdue learning",IF(H130&lt;=TODAY()+30,"Due within 30 days","Scheduled")))))</f>
        <v/>
      </c>
      <c r="V130" s="8">
        <f>IF(OR(A130="",F130&lt;&gt;"Active"),"",IF(G130&lt;&gt;"Completed","Not yet completed",IF(J130="","Missing review date",IF(J130&lt;TODAY(),"Review overdue",IF(J130&lt;=TODAY()+30,"Review within 30 days","Scheduled")))))</f>
        <v/>
      </c>
      <c r="W130" s="8">
        <f>IF(OR(A130="",F130&lt;&gt;"Active"),"",IF(K130="No","Not required",IF(K130&lt;&gt;"Yes","Check requirement",IF(L130="Further support needed","Competence concern",IF(L130="Competence confirmed","Confirmed",IF(M130="","Missing assessment due",IF(M130&lt;TODAY(),"Assessment overdue","Assessment outstanding")))))))</f>
        <v/>
      </c>
      <c r="X130" s="8">
        <f>IF(OR(A130="",F130&lt;&gt;"Active"),"",IF(T130="Closed","Closed",IF(AND(T130="Not needed",Q130="",R130="",S130=""),"No action",IF(OR(Q130="",R130="",S130="",T130&lt;&gt;"Open"),"Check action details",IF(S130&lt;TODAY(),"Action overdue","Action open")))))</f>
        <v/>
      </c>
      <c r="Y130" s="8">
        <f>IF(COUNTA(A130:T130)=0,"",IF(F130="Archived","Archived",IF(OR(A130="",B130="",C130="",D130="",E130="",F130&lt;&gt;"Active",COUNTIF(Roles,B130)=0,COUNTIF(Branches,C130)=0,COUNTIF(LearningStatuses,G130)=0,COUNTIF(AssessmentRequired,K130)=0,COUNTIF(AssessmentStatuses,L130)=0,COUNTIF(ActionStatuses,T130)=0,AND(H130&lt;&gt;"",NOT(ISNUMBER(H130))),AND(I130&lt;&gt;"",OR(NOT(ISNUMBER(I130)),I130&gt;TODAY())),AND(J130&lt;&gt;"",NOT(ISNUMBER(J130))),AND(M130&lt;&gt;"",NOT(ISNUMBER(M130))),AND(N130&lt;&gt;"",OR(NOT(ISNUMBER(N130)),N130&gt;TODAY())),AND(S130&lt;&gt;"",NOT(ISNUMBER(S130))),AND(G130="Completed",OR(I130="",P130="",J130="")),AND(G130&lt;&gt;"Completed",OR(I130&lt;&gt;"",H130="")),AND(K130="No",L130&lt;&gt;"Not required"),AND(K130="Yes",OR(L130="Not required",AND(L130&lt;&gt;"Competence confirmed",M130=""))),AND(OR(L130="Competence confirmed",L130="Further support needed"),OR(N130="",O130="",P130="")),AND(L130="Further support needed",T130&lt;&gt;"Open"),X130="Check action details",AND(T130="Closed",OR(Q130="",R130="",P130=""))),"Check required fields/dates","Recorded - verify evidence")))</f>
        <v/>
      </c>
    </row>
    <row r="131" spans="1:25" ht="32" customHeight="1">
      <c r="A131" s="6"/>
      <c r="B131" s="6"/>
      <c r="C131" s="6"/>
      <c r="D131" s="6"/>
      <c r="E131" s="6"/>
      <c r="F131" s="6"/>
      <c r="G131" s="6"/>
      <c r="H131" s="7"/>
      <c r="I131" s="7"/>
      <c r="J131" s="7"/>
      <c r="K131" s="6"/>
      <c r="L131" s="6"/>
      <c r="M131" s="7"/>
      <c r="N131" s="7"/>
      <c r="O131" s="6"/>
      <c r="P131" s="6"/>
      <c r="Q131" s="6"/>
      <c r="R131" s="6"/>
      <c r="S131" s="7"/>
      <c r="T131" s="6"/>
      <c r="U131" s="8">
        <f>IF(OR(A131="",F131&lt;&gt;"Active"),"",IF(G131="Completed","Completed",IF(H131="","Missing deadline",IF(H131&lt;TODAY(),"Overdue learning",IF(H131&lt;=TODAY()+30,"Due within 30 days","Scheduled")))))</f>
        <v/>
      </c>
      <c r="V131" s="8">
        <f>IF(OR(A131="",F131&lt;&gt;"Active"),"",IF(G131&lt;&gt;"Completed","Not yet completed",IF(J131="","Missing review date",IF(J131&lt;TODAY(),"Review overdue",IF(J131&lt;=TODAY()+30,"Review within 30 days","Scheduled")))))</f>
        <v/>
      </c>
      <c r="W131" s="8">
        <f>IF(OR(A131="",F131&lt;&gt;"Active"),"",IF(K131="No","Not required",IF(K131&lt;&gt;"Yes","Check requirement",IF(L131="Further support needed","Competence concern",IF(L131="Competence confirmed","Confirmed",IF(M131="","Missing assessment due",IF(M131&lt;TODAY(),"Assessment overdue","Assessment outstanding")))))))</f>
        <v/>
      </c>
      <c r="X131" s="8">
        <f>IF(OR(A131="",F131&lt;&gt;"Active"),"",IF(T131="Closed","Closed",IF(AND(T131="Not needed",Q131="",R131="",S131=""),"No action",IF(OR(Q131="",R131="",S131="",T131&lt;&gt;"Open"),"Check action details",IF(S131&lt;TODAY(),"Action overdue","Action open")))))</f>
        <v/>
      </c>
      <c r="Y131" s="8">
        <f>IF(COUNTA(A131:T131)=0,"",IF(F131="Archived","Archived",IF(OR(A131="",B131="",C131="",D131="",E131="",F131&lt;&gt;"Active",COUNTIF(Roles,B131)=0,COUNTIF(Branches,C131)=0,COUNTIF(LearningStatuses,G131)=0,COUNTIF(AssessmentRequired,K131)=0,COUNTIF(AssessmentStatuses,L131)=0,COUNTIF(ActionStatuses,T131)=0,AND(H131&lt;&gt;"",NOT(ISNUMBER(H131))),AND(I131&lt;&gt;"",OR(NOT(ISNUMBER(I131)),I131&gt;TODAY())),AND(J131&lt;&gt;"",NOT(ISNUMBER(J131))),AND(M131&lt;&gt;"",NOT(ISNUMBER(M131))),AND(N131&lt;&gt;"",OR(NOT(ISNUMBER(N131)),N131&gt;TODAY())),AND(S131&lt;&gt;"",NOT(ISNUMBER(S131))),AND(G131="Completed",OR(I131="",P131="",J131="")),AND(G131&lt;&gt;"Completed",OR(I131&lt;&gt;"",H131="")),AND(K131="No",L131&lt;&gt;"Not required"),AND(K131="Yes",OR(L131="Not required",AND(L131&lt;&gt;"Competence confirmed",M131=""))),AND(OR(L131="Competence confirmed",L131="Further support needed"),OR(N131="",O131="",P131="")),AND(L131="Further support needed",T131&lt;&gt;"Open"),X131="Check action details",AND(T131="Closed",OR(Q131="",R131="",P131=""))),"Check required fields/dates","Recorded - verify evidence")))</f>
        <v/>
      </c>
    </row>
    <row r="132" spans="1:25" ht="32" customHeight="1">
      <c r="A132" s="6"/>
      <c r="B132" s="6"/>
      <c r="C132" s="6"/>
      <c r="D132" s="6"/>
      <c r="E132" s="6"/>
      <c r="F132" s="6"/>
      <c r="G132" s="6"/>
      <c r="H132" s="7"/>
      <c r="I132" s="7"/>
      <c r="J132" s="7"/>
      <c r="K132" s="6"/>
      <c r="L132" s="6"/>
      <c r="M132" s="7"/>
      <c r="N132" s="7"/>
      <c r="O132" s="6"/>
      <c r="P132" s="6"/>
      <c r="Q132" s="6"/>
      <c r="R132" s="6"/>
      <c r="S132" s="7"/>
      <c r="T132" s="6"/>
      <c r="U132" s="8">
        <f>IF(OR(A132="",F132&lt;&gt;"Active"),"",IF(G132="Completed","Completed",IF(H132="","Missing deadline",IF(H132&lt;TODAY(),"Overdue learning",IF(H132&lt;=TODAY()+30,"Due within 30 days","Scheduled")))))</f>
        <v/>
      </c>
      <c r="V132" s="8">
        <f>IF(OR(A132="",F132&lt;&gt;"Active"),"",IF(G132&lt;&gt;"Completed","Not yet completed",IF(J132="","Missing review date",IF(J132&lt;TODAY(),"Review overdue",IF(J132&lt;=TODAY()+30,"Review within 30 days","Scheduled")))))</f>
        <v/>
      </c>
      <c r="W132" s="8">
        <f>IF(OR(A132="",F132&lt;&gt;"Active"),"",IF(K132="No","Not required",IF(K132&lt;&gt;"Yes","Check requirement",IF(L132="Further support needed","Competence concern",IF(L132="Competence confirmed","Confirmed",IF(M132="","Missing assessment due",IF(M132&lt;TODAY(),"Assessment overdue","Assessment outstanding")))))))</f>
        <v/>
      </c>
      <c r="X132" s="8">
        <f>IF(OR(A132="",F132&lt;&gt;"Active"),"",IF(T132="Closed","Closed",IF(AND(T132="Not needed",Q132="",R132="",S132=""),"No action",IF(OR(Q132="",R132="",S132="",T132&lt;&gt;"Open"),"Check action details",IF(S132&lt;TODAY(),"Action overdue","Action open")))))</f>
        <v/>
      </c>
      <c r="Y132" s="8">
        <f>IF(COUNTA(A132:T132)=0,"",IF(F132="Archived","Archived",IF(OR(A132="",B132="",C132="",D132="",E132="",F132&lt;&gt;"Active",COUNTIF(Roles,B132)=0,COUNTIF(Branches,C132)=0,COUNTIF(LearningStatuses,G132)=0,COUNTIF(AssessmentRequired,K132)=0,COUNTIF(AssessmentStatuses,L132)=0,COUNTIF(ActionStatuses,T132)=0,AND(H132&lt;&gt;"",NOT(ISNUMBER(H132))),AND(I132&lt;&gt;"",OR(NOT(ISNUMBER(I132)),I132&gt;TODAY())),AND(J132&lt;&gt;"",NOT(ISNUMBER(J132))),AND(M132&lt;&gt;"",NOT(ISNUMBER(M132))),AND(N132&lt;&gt;"",OR(NOT(ISNUMBER(N132)),N132&gt;TODAY())),AND(S132&lt;&gt;"",NOT(ISNUMBER(S132))),AND(G132="Completed",OR(I132="",P132="",J132="")),AND(G132&lt;&gt;"Completed",OR(I132&lt;&gt;"",H132="")),AND(K132="No",L132&lt;&gt;"Not required"),AND(K132="Yes",OR(L132="Not required",AND(L132&lt;&gt;"Competence confirmed",M132=""))),AND(OR(L132="Competence confirmed",L132="Further support needed"),OR(N132="",O132="",P132="")),AND(L132="Further support needed",T132&lt;&gt;"Open"),X132="Check action details",AND(T132="Closed",OR(Q132="",R132="",P132=""))),"Check required fields/dates","Recorded - verify evidence")))</f>
        <v/>
      </c>
    </row>
    <row r="133" spans="1:25" ht="32" customHeight="1">
      <c r="A133" s="6"/>
      <c r="B133" s="6"/>
      <c r="C133" s="6"/>
      <c r="D133" s="6"/>
      <c r="E133" s="6"/>
      <c r="F133" s="6"/>
      <c r="G133" s="6"/>
      <c r="H133" s="7"/>
      <c r="I133" s="7"/>
      <c r="J133" s="7"/>
      <c r="K133" s="6"/>
      <c r="L133" s="6"/>
      <c r="M133" s="7"/>
      <c r="N133" s="7"/>
      <c r="O133" s="6"/>
      <c r="P133" s="6"/>
      <c r="Q133" s="6"/>
      <c r="R133" s="6"/>
      <c r="S133" s="7"/>
      <c r="T133" s="6"/>
      <c r="U133" s="8">
        <f>IF(OR(A133="",F133&lt;&gt;"Active"),"",IF(G133="Completed","Completed",IF(H133="","Missing deadline",IF(H133&lt;TODAY(),"Overdue learning",IF(H133&lt;=TODAY()+30,"Due within 30 days","Scheduled")))))</f>
        <v/>
      </c>
      <c r="V133" s="8">
        <f>IF(OR(A133="",F133&lt;&gt;"Active"),"",IF(G133&lt;&gt;"Completed","Not yet completed",IF(J133="","Missing review date",IF(J133&lt;TODAY(),"Review overdue",IF(J133&lt;=TODAY()+30,"Review within 30 days","Scheduled")))))</f>
        <v/>
      </c>
      <c r="W133" s="8">
        <f>IF(OR(A133="",F133&lt;&gt;"Active"),"",IF(K133="No","Not required",IF(K133&lt;&gt;"Yes","Check requirement",IF(L133="Further support needed","Competence concern",IF(L133="Competence confirmed","Confirmed",IF(M133="","Missing assessment due",IF(M133&lt;TODAY(),"Assessment overdue","Assessment outstanding")))))))</f>
        <v/>
      </c>
      <c r="X133" s="8">
        <f>IF(OR(A133="",F133&lt;&gt;"Active"),"",IF(T133="Closed","Closed",IF(AND(T133="Not needed",Q133="",R133="",S133=""),"No action",IF(OR(Q133="",R133="",S133="",T133&lt;&gt;"Open"),"Check action details",IF(S133&lt;TODAY(),"Action overdue","Action open")))))</f>
        <v/>
      </c>
      <c r="Y133" s="8">
        <f>IF(COUNTA(A133:T133)=0,"",IF(F133="Archived","Archived",IF(OR(A133="",B133="",C133="",D133="",E133="",F133&lt;&gt;"Active",COUNTIF(Roles,B133)=0,COUNTIF(Branches,C133)=0,COUNTIF(LearningStatuses,G133)=0,COUNTIF(AssessmentRequired,K133)=0,COUNTIF(AssessmentStatuses,L133)=0,COUNTIF(ActionStatuses,T133)=0,AND(H133&lt;&gt;"",NOT(ISNUMBER(H133))),AND(I133&lt;&gt;"",OR(NOT(ISNUMBER(I133)),I133&gt;TODAY())),AND(J133&lt;&gt;"",NOT(ISNUMBER(J133))),AND(M133&lt;&gt;"",NOT(ISNUMBER(M133))),AND(N133&lt;&gt;"",OR(NOT(ISNUMBER(N133)),N133&gt;TODAY())),AND(S133&lt;&gt;"",NOT(ISNUMBER(S133))),AND(G133="Completed",OR(I133="",P133="",J133="")),AND(G133&lt;&gt;"Completed",OR(I133&lt;&gt;"",H133="")),AND(K133="No",L133&lt;&gt;"Not required"),AND(K133="Yes",OR(L133="Not required",AND(L133&lt;&gt;"Competence confirmed",M133=""))),AND(OR(L133="Competence confirmed",L133="Further support needed"),OR(N133="",O133="",P133="")),AND(L133="Further support needed",T133&lt;&gt;"Open"),X133="Check action details",AND(T133="Closed",OR(Q133="",R133="",P133=""))),"Check required fields/dates","Recorded - verify evidence")))</f>
        <v/>
      </c>
    </row>
    <row r="134" spans="1:25" ht="32" customHeight="1">
      <c r="A134" s="6"/>
      <c r="B134" s="6"/>
      <c r="C134" s="6"/>
      <c r="D134" s="6"/>
      <c r="E134" s="6"/>
      <c r="F134" s="6"/>
      <c r="G134" s="6"/>
      <c r="H134" s="7"/>
      <c r="I134" s="7"/>
      <c r="J134" s="7"/>
      <c r="K134" s="6"/>
      <c r="L134" s="6"/>
      <c r="M134" s="7"/>
      <c r="N134" s="7"/>
      <c r="O134" s="6"/>
      <c r="P134" s="6"/>
      <c r="Q134" s="6"/>
      <c r="R134" s="6"/>
      <c r="S134" s="7"/>
      <c r="T134" s="6"/>
      <c r="U134" s="8">
        <f>IF(OR(A134="",F134&lt;&gt;"Active"),"",IF(G134="Completed","Completed",IF(H134="","Missing deadline",IF(H134&lt;TODAY(),"Overdue learning",IF(H134&lt;=TODAY()+30,"Due within 30 days","Scheduled")))))</f>
        <v/>
      </c>
      <c r="V134" s="8">
        <f>IF(OR(A134="",F134&lt;&gt;"Active"),"",IF(G134&lt;&gt;"Completed","Not yet completed",IF(J134="","Missing review date",IF(J134&lt;TODAY(),"Review overdue",IF(J134&lt;=TODAY()+30,"Review within 30 days","Scheduled")))))</f>
        <v/>
      </c>
      <c r="W134" s="8">
        <f>IF(OR(A134="",F134&lt;&gt;"Active"),"",IF(K134="No","Not required",IF(K134&lt;&gt;"Yes","Check requirement",IF(L134="Further support needed","Competence concern",IF(L134="Competence confirmed","Confirmed",IF(M134="","Missing assessment due",IF(M134&lt;TODAY(),"Assessment overdue","Assessment outstanding")))))))</f>
        <v/>
      </c>
      <c r="X134" s="8">
        <f>IF(OR(A134="",F134&lt;&gt;"Active"),"",IF(T134="Closed","Closed",IF(AND(T134="Not needed",Q134="",R134="",S134=""),"No action",IF(OR(Q134="",R134="",S134="",T134&lt;&gt;"Open"),"Check action details",IF(S134&lt;TODAY(),"Action overdue","Action open")))))</f>
        <v/>
      </c>
      <c r="Y134" s="8">
        <f>IF(COUNTA(A134:T134)=0,"",IF(F134="Archived","Archived",IF(OR(A134="",B134="",C134="",D134="",E134="",F134&lt;&gt;"Active",COUNTIF(Roles,B134)=0,COUNTIF(Branches,C134)=0,COUNTIF(LearningStatuses,G134)=0,COUNTIF(AssessmentRequired,K134)=0,COUNTIF(AssessmentStatuses,L134)=0,COUNTIF(ActionStatuses,T134)=0,AND(H134&lt;&gt;"",NOT(ISNUMBER(H134))),AND(I134&lt;&gt;"",OR(NOT(ISNUMBER(I134)),I134&gt;TODAY())),AND(J134&lt;&gt;"",NOT(ISNUMBER(J134))),AND(M134&lt;&gt;"",NOT(ISNUMBER(M134))),AND(N134&lt;&gt;"",OR(NOT(ISNUMBER(N134)),N134&gt;TODAY())),AND(S134&lt;&gt;"",NOT(ISNUMBER(S134))),AND(G134="Completed",OR(I134="",P134="",J134="")),AND(G134&lt;&gt;"Completed",OR(I134&lt;&gt;"",H134="")),AND(K134="No",L134&lt;&gt;"Not required"),AND(K134="Yes",OR(L134="Not required",AND(L134&lt;&gt;"Competence confirmed",M134=""))),AND(OR(L134="Competence confirmed",L134="Further support needed"),OR(N134="",O134="",P134="")),AND(L134="Further support needed",T134&lt;&gt;"Open"),X134="Check action details",AND(T134="Closed",OR(Q134="",R134="",P134=""))),"Check required fields/dates","Recorded - verify evidence")))</f>
        <v/>
      </c>
    </row>
    <row r="135" spans="1:25" ht="32" customHeight="1">
      <c r="A135" s="6"/>
      <c r="B135" s="6"/>
      <c r="C135" s="6"/>
      <c r="D135" s="6"/>
      <c r="E135" s="6"/>
      <c r="F135" s="6"/>
      <c r="G135" s="6"/>
      <c r="H135" s="7"/>
      <c r="I135" s="7"/>
      <c r="J135" s="7"/>
      <c r="K135" s="6"/>
      <c r="L135" s="6"/>
      <c r="M135" s="7"/>
      <c r="N135" s="7"/>
      <c r="O135" s="6"/>
      <c r="P135" s="6"/>
      <c r="Q135" s="6"/>
      <c r="R135" s="6"/>
      <c r="S135" s="7"/>
      <c r="T135" s="6"/>
      <c r="U135" s="8">
        <f>IF(OR(A135="",F135&lt;&gt;"Active"),"",IF(G135="Completed","Completed",IF(H135="","Missing deadline",IF(H135&lt;TODAY(),"Overdue learning",IF(H135&lt;=TODAY()+30,"Due within 30 days","Scheduled")))))</f>
        <v/>
      </c>
      <c r="V135" s="8">
        <f>IF(OR(A135="",F135&lt;&gt;"Active"),"",IF(G135&lt;&gt;"Completed","Not yet completed",IF(J135="","Missing review date",IF(J135&lt;TODAY(),"Review overdue",IF(J135&lt;=TODAY()+30,"Review within 30 days","Scheduled")))))</f>
        <v/>
      </c>
      <c r="W135" s="8">
        <f>IF(OR(A135="",F135&lt;&gt;"Active"),"",IF(K135="No","Not required",IF(K135&lt;&gt;"Yes","Check requirement",IF(L135="Further support needed","Competence concern",IF(L135="Competence confirmed","Confirmed",IF(M135="","Missing assessment due",IF(M135&lt;TODAY(),"Assessment overdue","Assessment outstanding")))))))</f>
        <v/>
      </c>
      <c r="X135" s="8">
        <f>IF(OR(A135="",F135&lt;&gt;"Active"),"",IF(T135="Closed","Closed",IF(AND(T135="Not needed",Q135="",R135="",S135=""),"No action",IF(OR(Q135="",R135="",S135="",T135&lt;&gt;"Open"),"Check action details",IF(S135&lt;TODAY(),"Action overdue","Action open")))))</f>
        <v/>
      </c>
      <c r="Y135" s="8">
        <f>IF(COUNTA(A135:T135)=0,"",IF(F135="Archived","Archived",IF(OR(A135="",B135="",C135="",D135="",E135="",F135&lt;&gt;"Active",COUNTIF(Roles,B135)=0,COUNTIF(Branches,C135)=0,COUNTIF(LearningStatuses,G135)=0,COUNTIF(AssessmentRequired,K135)=0,COUNTIF(AssessmentStatuses,L135)=0,COUNTIF(ActionStatuses,T135)=0,AND(H135&lt;&gt;"",NOT(ISNUMBER(H135))),AND(I135&lt;&gt;"",OR(NOT(ISNUMBER(I135)),I135&gt;TODAY())),AND(J135&lt;&gt;"",NOT(ISNUMBER(J135))),AND(M135&lt;&gt;"",NOT(ISNUMBER(M135))),AND(N135&lt;&gt;"",OR(NOT(ISNUMBER(N135)),N135&gt;TODAY())),AND(S135&lt;&gt;"",NOT(ISNUMBER(S135))),AND(G135="Completed",OR(I135="",P135="",J135="")),AND(G135&lt;&gt;"Completed",OR(I135&lt;&gt;"",H135="")),AND(K135="No",L135&lt;&gt;"Not required"),AND(K135="Yes",OR(L135="Not required",AND(L135&lt;&gt;"Competence confirmed",M135=""))),AND(OR(L135="Competence confirmed",L135="Further support needed"),OR(N135="",O135="",P135="")),AND(L135="Further support needed",T135&lt;&gt;"Open"),X135="Check action details",AND(T135="Closed",OR(Q135="",R135="",P135=""))),"Check required fields/dates","Recorded - verify evidence")))</f>
        <v/>
      </c>
    </row>
    <row r="136" spans="1:25" ht="32" customHeight="1">
      <c r="A136" s="6"/>
      <c r="B136" s="6"/>
      <c r="C136" s="6"/>
      <c r="D136" s="6"/>
      <c r="E136" s="6"/>
      <c r="F136" s="6"/>
      <c r="G136" s="6"/>
      <c r="H136" s="7"/>
      <c r="I136" s="7"/>
      <c r="J136" s="7"/>
      <c r="K136" s="6"/>
      <c r="L136" s="6"/>
      <c r="M136" s="7"/>
      <c r="N136" s="7"/>
      <c r="O136" s="6"/>
      <c r="P136" s="6"/>
      <c r="Q136" s="6"/>
      <c r="R136" s="6"/>
      <c r="S136" s="7"/>
      <c r="T136" s="6"/>
      <c r="U136" s="8">
        <f>IF(OR(A136="",F136&lt;&gt;"Active"),"",IF(G136="Completed","Completed",IF(H136="","Missing deadline",IF(H136&lt;TODAY(),"Overdue learning",IF(H136&lt;=TODAY()+30,"Due within 30 days","Scheduled")))))</f>
        <v/>
      </c>
      <c r="V136" s="8">
        <f>IF(OR(A136="",F136&lt;&gt;"Active"),"",IF(G136&lt;&gt;"Completed","Not yet completed",IF(J136="","Missing review date",IF(J136&lt;TODAY(),"Review overdue",IF(J136&lt;=TODAY()+30,"Review within 30 days","Scheduled")))))</f>
        <v/>
      </c>
      <c r="W136" s="8">
        <f>IF(OR(A136="",F136&lt;&gt;"Active"),"",IF(K136="No","Not required",IF(K136&lt;&gt;"Yes","Check requirement",IF(L136="Further support needed","Competence concern",IF(L136="Competence confirmed","Confirmed",IF(M136="","Missing assessment due",IF(M136&lt;TODAY(),"Assessment overdue","Assessment outstanding")))))))</f>
        <v/>
      </c>
      <c r="X136" s="8">
        <f>IF(OR(A136="",F136&lt;&gt;"Active"),"",IF(T136="Closed","Closed",IF(AND(T136="Not needed",Q136="",R136="",S136=""),"No action",IF(OR(Q136="",R136="",S136="",T136&lt;&gt;"Open"),"Check action details",IF(S136&lt;TODAY(),"Action overdue","Action open")))))</f>
        <v/>
      </c>
      <c r="Y136" s="8">
        <f>IF(COUNTA(A136:T136)=0,"",IF(F136="Archived","Archived",IF(OR(A136="",B136="",C136="",D136="",E136="",F136&lt;&gt;"Active",COUNTIF(Roles,B136)=0,COUNTIF(Branches,C136)=0,COUNTIF(LearningStatuses,G136)=0,COUNTIF(AssessmentRequired,K136)=0,COUNTIF(AssessmentStatuses,L136)=0,COUNTIF(ActionStatuses,T136)=0,AND(H136&lt;&gt;"",NOT(ISNUMBER(H136))),AND(I136&lt;&gt;"",OR(NOT(ISNUMBER(I136)),I136&gt;TODAY())),AND(J136&lt;&gt;"",NOT(ISNUMBER(J136))),AND(M136&lt;&gt;"",NOT(ISNUMBER(M136))),AND(N136&lt;&gt;"",OR(NOT(ISNUMBER(N136)),N136&gt;TODAY())),AND(S136&lt;&gt;"",NOT(ISNUMBER(S136))),AND(G136="Completed",OR(I136="",P136="",J136="")),AND(G136&lt;&gt;"Completed",OR(I136&lt;&gt;"",H136="")),AND(K136="No",L136&lt;&gt;"Not required"),AND(K136="Yes",OR(L136="Not required",AND(L136&lt;&gt;"Competence confirmed",M136=""))),AND(OR(L136="Competence confirmed",L136="Further support needed"),OR(N136="",O136="",P136="")),AND(L136="Further support needed",T136&lt;&gt;"Open"),X136="Check action details",AND(T136="Closed",OR(Q136="",R136="",P136=""))),"Check required fields/dates","Recorded - verify evidence")))</f>
        <v/>
      </c>
    </row>
    <row r="137" spans="1:25" ht="32" customHeight="1">
      <c r="A137" s="6"/>
      <c r="B137" s="6"/>
      <c r="C137" s="6"/>
      <c r="D137" s="6"/>
      <c r="E137" s="6"/>
      <c r="F137" s="6"/>
      <c r="G137" s="6"/>
      <c r="H137" s="7"/>
      <c r="I137" s="7"/>
      <c r="J137" s="7"/>
      <c r="K137" s="6"/>
      <c r="L137" s="6"/>
      <c r="M137" s="7"/>
      <c r="N137" s="7"/>
      <c r="O137" s="6"/>
      <c r="P137" s="6"/>
      <c r="Q137" s="6"/>
      <c r="R137" s="6"/>
      <c r="S137" s="7"/>
      <c r="T137" s="6"/>
      <c r="U137" s="8">
        <f>IF(OR(A137="",F137&lt;&gt;"Active"),"",IF(G137="Completed","Completed",IF(H137="","Missing deadline",IF(H137&lt;TODAY(),"Overdue learning",IF(H137&lt;=TODAY()+30,"Due within 30 days","Scheduled")))))</f>
        <v/>
      </c>
      <c r="V137" s="8">
        <f>IF(OR(A137="",F137&lt;&gt;"Active"),"",IF(G137&lt;&gt;"Completed","Not yet completed",IF(J137="","Missing review date",IF(J137&lt;TODAY(),"Review overdue",IF(J137&lt;=TODAY()+30,"Review within 30 days","Scheduled")))))</f>
        <v/>
      </c>
      <c r="W137" s="8">
        <f>IF(OR(A137="",F137&lt;&gt;"Active"),"",IF(K137="No","Not required",IF(K137&lt;&gt;"Yes","Check requirement",IF(L137="Further support needed","Competence concern",IF(L137="Competence confirmed","Confirmed",IF(M137="","Missing assessment due",IF(M137&lt;TODAY(),"Assessment overdue","Assessment outstanding")))))))</f>
        <v/>
      </c>
      <c r="X137" s="8">
        <f>IF(OR(A137="",F137&lt;&gt;"Active"),"",IF(T137="Closed","Closed",IF(AND(T137="Not needed",Q137="",R137="",S137=""),"No action",IF(OR(Q137="",R137="",S137="",T137&lt;&gt;"Open"),"Check action details",IF(S137&lt;TODAY(),"Action overdue","Action open")))))</f>
        <v/>
      </c>
      <c r="Y137" s="8">
        <f>IF(COUNTA(A137:T137)=0,"",IF(F137="Archived","Archived",IF(OR(A137="",B137="",C137="",D137="",E137="",F137&lt;&gt;"Active",COUNTIF(Roles,B137)=0,COUNTIF(Branches,C137)=0,COUNTIF(LearningStatuses,G137)=0,COUNTIF(AssessmentRequired,K137)=0,COUNTIF(AssessmentStatuses,L137)=0,COUNTIF(ActionStatuses,T137)=0,AND(H137&lt;&gt;"",NOT(ISNUMBER(H137))),AND(I137&lt;&gt;"",OR(NOT(ISNUMBER(I137)),I137&gt;TODAY())),AND(J137&lt;&gt;"",NOT(ISNUMBER(J137))),AND(M137&lt;&gt;"",NOT(ISNUMBER(M137))),AND(N137&lt;&gt;"",OR(NOT(ISNUMBER(N137)),N137&gt;TODAY())),AND(S137&lt;&gt;"",NOT(ISNUMBER(S137))),AND(G137="Completed",OR(I137="",P137="",J137="")),AND(G137&lt;&gt;"Completed",OR(I137&lt;&gt;"",H137="")),AND(K137="No",L137&lt;&gt;"Not required"),AND(K137="Yes",OR(L137="Not required",AND(L137&lt;&gt;"Competence confirmed",M137=""))),AND(OR(L137="Competence confirmed",L137="Further support needed"),OR(N137="",O137="",P137="")),AND(L137="Further support needed",T137&lt;&gt;"Open"),X137="Check action details",AND(T137="Closed",OR(Q137="",R137="",P137=""))),"Check required fields/dates","Recorded - verify evidence")))</f>
        <v/>
      </c>
    </row>
    <row r="138" spans="1:25" ht="32" customHeight="1">
      <c r="A138" s="6"/>
      <c r="B138" s="6"/>
      <c r="C138" s="6"/>
      <c r="D138" s="6"/>
      <c r="E138" s="6"/>
      <c r="F138" s="6"/>
      <c r="G138" s="6"/>
      <c r="H138" s="7"/>
      <c r="I138" s="7"/>
      <c r="J138" s="7"/>
      <c r="K138" s="6"/>
      <c r="L138" s="6"/>
      <c r="M138" s="7"/>
      <c r="N138" s="7"/>
      <c r="O138" s="6"/>
      <c r="P138" s="6"/>
      <c r="Q138" s="6"/>
      <c r="R138" s="6"/>
      <c r="S138" s="7"/>
      <c r="T138" s="6"/>
      <c r="U138" s="8">
        <f>IF(OR(A138="",F138&lt;&gt;"Active"),"",IF(G138="Completed","Completed",IF(H138="","Missing deadline",IF(H138&lt;TODAY(),"Overdue learning",IF(H138&lt;=TODAY()+30,"Due within 30 days","Scheduled")))))</f>
        <v/>
      </c>
      <c r="V138" s="8">
        <f>IF(OR(A138="",F138&lt;&gt;"Active"),"",IF(G138&lt;&gt;"Completed","Not yet completed",IF(J138="","Missing review date",IF(J138&lt;TODAY(),"Review overdue",IF(J138&lt;=TODAY()+30,"Review within 30 days","Scheduled")))))</f>
        <v/>
      </c>
      <c r="W138" s="8">
        <f>IF(OR(A138="",F138&lt;&gt;"Active"),"",IF(K138="No","Not required",IF(K138&lt;&gt;"Yes","Check requirement",IF(L138="Further support needed","Competence concern",IF(L138="Competence confirmed","Confirmed",IF(M138="","Missing assessment due",IF(M138&lt;TODAY(),"Assessment overdue","Assessment outstanding")))))))</f>
        <v/>
      </c>
      <c r="X138" s="8">
        <f>IF(OR(A138="",F138&lt;&gt;"Active"),"",IF(T138="Closed","Closed",IF(AND(T138="Not needed",Q138="",R138="",S138=""),"No action",IF(OR(Q138="",R138="",S138="",T138&lt;&gt;"Open"),"Check action details",IF(S138&lt;TODAY(),"Action overdue","Action open")))))</f>
        <v/>
      </c>
      <c r="Y138" s="8">
        <f>IF(COUNTA(A138:T138)=0,"",IF(F138="Archived","Archived",IF(OR(A138="",B138="",C138="",D138="",E138="",F138&lt;&gt;"Active",COUNTIF(Roles,B138)=0,COUNTIF(Branches,C138)=0,COUNTIF(LearningStatuses,G138)=0,COUNTIF(AssessmentRequired,K138)=0,COUNTIF(AssessmentStatuses,L138)=0,COUNTIF(ActionStatuses,T138)=0,AND(H138&lt;&gt;"",NOT(ISNUMBER(H138))),AND(I138&lt;&gt;"",OR(NOT(ISNUMBER(I138)),I138&gt;TODAY())),AND(J138&lt;&gt;"",NOT(ISNUMBER(J138))),AND(M138&lt;&gt;"",NOT(ISNUMBER(M138))),AND(N138&lt;&gt;"",OR(NOT(ISNUMBER(N138)),N138&gt;TODAY())),AND(S138&lt;&gt;"",NOT(ISNUMBER(S138))),AND(G138="Completed",OR(I138="",P138="",J138="")),AND(G138&lt;&gt;"Completed",OR(I138&lt;&gt;"",H138="")),AND(K138="No",L138&lt;&gt;"Not required"),AND(K138="Yes",OR(L138="Not required",AND(L138&lt;&gt;"Competence confirmed",M138=""))),AND(OR(L138="Competence confirmed",L138="Further support needed"),OR(N138="",O138="",P138="")),AND(L138="Further support needed",T138&lt;&gt;"Open"),X138="Check action details",AND(T138="Closed",OR(Q138="",R138="",P138=""))),"Check required fields/dates","Recorded - verify evidence")))</f>
        <v/>
      </c>
    </row>
    <row r="139" spans="1:25" ht="32" customHeight="1">
      <c r="A139" s="6"/>
      <c r="B139" s="6"/>
      <c r="C139" s="6"/>
      <c r="D139" s="6"/>
      <c r="E139" s="6"/>
      <c r="F139" s="6"/>
      <c r="G139" s="6"/>
      <c r="H139" s="7"/>
      <c r="I139" s="7"/>
      <c r="J139" s="7"/>
      <c r="K139" s="6"/>
      <c r="L139" s="6"/>
      <c r="M139" s="7"/>
      <c r="N139" s="7"/>
      <c r="O139" s="6"/>
      <c r="P139" s="6"/>
      <c r="Q139" s="6"/>
      <c r="R139" s="6"/>
      <c r="S139" s="7"/>
      <c r="T139" s="6"/>
      <c r="U139" s="8">
        <f>IF(OR(A139="",F139&lt;&gt;"Active"),"",IF(G139="Completed","Completed",IF(H139="","Missing deadline",IF(H139&lt;TODAY(),"Overdue learning",IF(H139&lt;=TODAY()+30,"Due within 30 days","Scheduled")))))</f>
        <v/>
      </c>
      <c r="V139" s="8">
        <f>IF(OR(A139="",F139&lt;&gt;"Active"),"",IF(G139&lt;&gt;"Completed","Not yet completed",IF(J139="","Missing review date",IF(J139&lt;TODAY(),"Review overdue",IF(J139&lt;=TODAY()+30,"Review within 30 days","Scheduled")))))</f>
        <v/>
      </c>
      <c r="W139" s="8">
        <f>IF(OR(A139="",F139&lt;&gt;"Active"),"",IF(K139="No","Not required",IF(K139&lt;&gt;"Yes","Check requirement",IF(L139="Further support needed","Competence concern",IF(L139="Competence confirmed","Confirmed",IF(M139="","Missing assessment due",IF(M139&lt;TODAY(),"Assessment overdue","Assessment outstanding")))))))</f>
        <v/>
      </c>
      <c r="X139" s="8">
        <f>IF(OR(A139="",F139&lt;&gt;"Active"),"",IF(T139="Closed","Closed",IF(AND(T139="Not needed",Q139="",R139="",S139=""),"No action",IF(OR(Q139="",R139="",S139="",T139&lt;&gt;"Open"),"Check action details",IF(S139&lt;TODAY(),"Action overdue","Action open")))))</f>
        <v/>
      </c>
      <c r="Y139" s="8">
        <f>IF(COUNTA(A139:T139)=0,"",IF(F139="Archived","Archived",IF(OR(A139="",B139="",C139="",D139="",E139="",F139&lt;&gt;"Active",COUNTIF(Roles,B139)=0,COUNTIF(Branches,C139)=0,COUNTIF(LearningStatuses,G139)=0,COUNTIF(AssessmentRequired,K139)=0,COUNTIF(AssessmentStatuses,L139)=0,COUNTIF(ActionStatuses,T139)=0,AND(H139&lt;&gt;"",NOT(ISNUMBER(H139))),AND(I139&lt;&gt;"",OR(NOT(ISNUMBER(I139)),I139&gt;TODAY())),AND(J139&lt;&gt;"",NOT(ISNUMBER(J139))),AND(M139&lt;&gt;"",NOT(ISNUMBER(M139))),AND(N139&lt;&gt;"",OR(NOT(ISNUMBER(N139)),N139&gt;TODAY())),AND(S139&lt;&gt;"",NOT(ISNUMBER(S139))),AND(G139="Completed",OR(I139="",P139="",J139="")),AND(G139&lt;&gt;"Completed",OR(I139&lt;&gt;"",H139="")),AND(K139="No",L139&lt;&gt;"Not required"),AND(K139="Yes",OR(L139="Not required",AND(L139&lt;&gt;"Competence confirmed",M139=""))),AND(OR(L139="Competence confirmed",L139="Further support needed"),OR(N139="",O139="",P139="")),AND(L139="Further support needed",T139&lt;&gt;"Open"),X139="Check action details",AND(T139="Closed",OR(Q139="",R139="",P139=""))),"Check required fields/dates","Recorded - verify evidence")))</f>
        <v/>
      </c>
    </row>
    <row r="140" spans="1:25" ht="32" customHeight="1">
      <c r="A140" s="6"/>
      <c r="B140" s="6"/>
      <c r="C140" s="6"/>
      <c r="D140" s="6"/>
      <c r="E140" s="6"/>
      <c r="F140" s="6"/>
      <c r="G140" s="6"/>
      <c r="H140" s="7"/>
      <c r="I140" s="7"/>
      <c r="J140" s="7"/>
      <c r="K140" s="6"/>
      <c r="L140" s="6"/>
      <c r="M140" s="7"/>
      <c r="N140" s="7"/>
      <c r="O140" s="6"/>
      <c r="P140" s="6"/>
      <c r="Q140" s="6"/>
      <c r="R140" s="6"/>
      <c r="S140" s="7"/>
      <c r="T140" s="6"/>
      <c r="U140" s="8">
        <f>IF(OR(A140="",F140&lt;&gt;"Active"),"",IF(G140="Completed","Completed",IF(H140="","Missing deadline",IF(H140&lt;TODAY(),"Overdue learning",IF(H140&lt;=TODAY()+30,"Due within 30 days","Scheduled")))))</f>
        <v/>
      </c>
      <c r="V140" s="8">
        <f>IF(OR(A140="",F140&lt;&gt;"Active"),"",IF(G140&lt;&gt;"Completed","Not yet completed",IF(J140="","Missing review date",IF(J140&lt;TODAY(),"Review overdue",IF(J140&lt;=TODAY()+30,"Review within 30 days","Scheduled")))))</f>
        <v/>
      </c>
      <c r="W140" s="8">
        <f>IF(OR(A140="",F140&lt;&gt;"Active"),"",IF(K140="No","Not required",IF(K140&lt;&gt;"Yes","Check requirement",IF(L140="Further support needed","Competence concern",IF(L140="Competence confirmed","Confirmed",IF(M140="","Missing assessment due",IF(M140&lt;TODAY(),"Assessment overdue","Assessment outstanding")))))))</f>
        <v/>
      </c>
      <c r="X140" s="8">
        <f>IF(OR(A140="",F140&lt;&gt;"Active"),"",IF(T140="Closed","Closed",IF(AND(T140="Not needed",Q140="",R140="",S140=""),"No action",IF(OR(Q140="",R140="",S140="",T140&lt;&gt;"Open"),"Check action details",IF(S140&lt;TODAY(),"Action overdue","Action open")))))</f>
        <v/>
      </c>
      <c r="Y140" s="8">
        <f>IF(COUNTA(A140:T140)=0,"",IF(F140="Archived","Archived",IF(OR(A140="",B140="",C140="",D140="",E140="",F140&lt;&gt;"Active",COUNTIF(Roles,B140)=0,COUNTIF(Branches,C140)=0,COUNTIF(LearningStatuses,G140)=0,COUNTIF(AssessmentRequired,K140)=0,COUNTIF(AssessmentStatuses,L140)=0,COUNTIF(ActionStatuses,T140)=0,AND(H140&lt;&gt;"",NOT(ISNUMBER(H140))),AND(I140&lt;&gt;"",OR(NOT(ISNUMBER(I140)),I140&gt;TODAY())),AND(J140&lt;&gt;"",NOT(ISNUMBER(J140))),AND(M140&lt;&gt;"",NOT(ISNUMBER(M140))),AND(N140&lt;&gt;"",OR(NOT(ISNUMBER(N140)),N140&gt;TODAY())),AND(S140&lt;&gt;"",NOT(ISNUMBER(S140))),AND(G140="Completed",OR(I140="",P140="",J140="")),AND(G140&lt;&gt;"Completed",OR(I140&lt;&gt;"",H140="")),AND(K140="No",L140&lt;&gt;"Not required"),AND(K140="Yes",OR(L140="Not required",AND(L140&lt;&gt;"Competence confirmed",M140=""))),AND(OR(L140="Competence confirmed",L140="Further support needed"),OR(N140="",O140="",P140="")),AND(L140="Further support needed",T140&lt;&gt;"Open"),X140="Check action details",AND(T140="Closed",OR(Q140="",R140="",P140=""))),"Check required fields/dates","Recorded - verify evidence")))</f>
        <v/>
      </c>
    </row>
    <row r="141" spans="1:25" ht="32" customHeight="1">
      <c r="A141" s="6"/>
      <c r="B141" s="6"/>
      <c r="C141" s="6"/>
      <c r="D141" s="6"/>
      <c r="E141" s="6"/>
      <c r="F141" s="6"/>
      <c r="G141" s="6"/>
      <c r="H141" s="7"/>
      <c r="I141" s="7"/>
      <c r="J141" s="7"/>
      <c r="K141" s="6"/>
      <c r="L141" s="6"/>
      <c r="M141" s="7"/>
      <c r="N141" s="7"/>
      <c r="O141" s="6"/>
      <c r="P141" s="6"/>
      <c r="Q141" s="6"/>
      <c r="R141" s="6"/>
      <c r="S141" s="7"/>
      <c r="T141" s="6"/>
      <c r="U141" s="8">
        <f>IF(OR(A141="",F141&lt;&gt;"Active"),"",IF(G141="Completed","Completed",IF(H141="","Missing deadline",IF(H141&lt;TODAY(),"Overdue learning",IF(H141&lt;=TODAY()+30,"Due within 30 days","Scheduled")))))</f>
        <v/>
      </c>
      <c r="V141" s="8">
        <f>IF(OR(A141="",F141&lt;&gt;"Active"),"",IF(G141&lt;&gt;"Completed","Not yet completed",IF(J141="","Missing review date",IF(J141&lt;TODAY(),"Review overdue",IF(J141&lt;=TODAY()+30,"Review within 30 days","Scheduled")))))</f>
        <v/>
      </c>
      <c r="W141" s="8">
        <f>IF(OR(A141="",F141&lt;&gt;"Active"),"",IF(K141="No","Not required",IF(K141&lt;&gt;"Yes","Check requirement",IF(L141="Further support needed","Competence concern",IF(L141="Competence confirmed","Confirmed",IF(M141="","Missing assessment due",IF(M141&lt;TODAY(),"Assessment overdue","Assessment outstanding")))))))</f>
        <v/>
      </c>
      <c r="X141" s="8">
        <f>IF(OR(A141="",F141&lt;&gt;"Active"),"",IF(T141="Closed","Closed",IF(AND(T141="Not needed",Q141="",R141="",S141=""),"No action",IF(OR(Q141="",R141="",S141="",T141&lt;&gt;"Open"),"Check action details",IF(S141&lt;TODAY(),"Action overdue","Action open")))))</f>
        <v/>
      </c>
      <c r="Y141" s="8">
        <f>IF(COUNTA(A141:T141)=0,"",IF(F141="Archived","Archived",IF(OR(A141="",B141="",C141="",D141="",E141="",F141&lt;&gt;"Active",COUNTIF(Roles,B141)=0,COUNTIF(Branches,C141)=0,COUNTIF(LearningStatuses,G141)=0,COUNTIF(AssessmentRequired,K141)=0,COUNTIF(AssessmentStatuses,L141)=0,COUNTIF(ActionStatuses,T141)=0,AND(H141&lt;&gt;"",NOT(ISNUMBER(H141))),AND(I141&lt;&gt;"",OR(NOT(ISNUMBER(I141)),I141&gt;TODAY())),AND(J141&lt;&gt;"",NOT(ISNUMBER(J141))),AND(M141&lt;&gt;"",NOT(ISNUMBER(M141))),AND(N141&lt;&gt;"",OR(NOT(ISNUMBER(N141)),N141&gt;TODAY())),AND(S141&lt;&gt;"",NOT(ISNUMBER(S141))),AND(G141="Completed",OR(I141="",P141="",J141="")),AND(G141&lt;&gt;"Completed",OR(I141&lt;&gt;"",H141="")),AND(K141="No",L141&lt;&gt;"Not required"),AND(K141="Yes",OR(L141="Not required",AND(L141&lt;&gt;"Competence confirmed",M141=""))),AND(OR(L141="Competence confirmed",L141="Further support needed"),OR(N141="",O141="",P141="")),AND(L141="Further support needed",T141&lt;&gt;"Open"),X141="Check action details",AND(T141="Closed",OR(Q141="",R141="",P141=""))),"Check required fields/dates","Recorded - verify evidence")))</f>
        <v/>
      </c>
    </row>
    <row r="142" spans="1:25" ht="32" customHeight="1">
      <c r="A142" s="6"/>
      <c r="B142" s="6"/>
      <c r="C142" s="6"/>
      <c r="D142" s="6"/>
      <c r="E142" s="6"/>
      <c r="F142" s="6"/>
      <c r="G142" s="6"/>
      <c r="H142" s="7"/>
      <c r="I142" s="7"/>
      <c r="J142" s="7"/>
      <c r="K142" s="6"/>
      <c r="L142" s="6"/>
      <c r="M142" s="7"/>
      <c r="N142" s="7"/>
      <c r="O142" s="6"/>
      <c r="P142" s="6"/>
      <c r="Q142" s="6"/>
      <c r="R142" s="6"/>
      <c r="S142" s="7"/>
      <c r="T142" s="6"/>
      <c r="U142" s="8">
        <f>IF(OR(A142="",F142&lt;&gt;"Active"),"",IF(G142="Completed","Completed",IF(H142="","Missing deadline",IF(H142&lt;TODAY(),"Overdue learning",IF(H142&lt;=TODAY()+30,"Due within 30 days","Scheduled")))))</f>
        <v/>
      </c>
      <c r="V142" s="8">
        <f>IF(OR(A142="",F142&lt;&gt;"Active"),"",IF(G142&lt;&gt;"Completed","Not yet completed",IF(J142="","Missing review date",IF(J142&lt;TODAY(),"Review overdue",IF(J142&lt;=TODAY()+30,"Review within 30 days","Scheduled")))))</f>
        <v/>
      </c>
      <c r="W142" s="8">
        <f>IF(OR(A142="",F142&lt;&gt;"Active"),"",IF(K142="No","Not required",IF(K142&lt;&gt;"Yes","Check requirement",IF(L142="Further support needed","Competence concern",IF(L142="Competence confirmed","Confirmed",IF(M142="","Missing assessment due",IF(M142&lt;TODAY(),"Assessment overdue","Assessment outstanding")))))))</f>
        <v/>
      </c>
      <c r="X142" s="8">
        <f>IF(OR(A142="",F142&lt;&gt;"Active"),"",IF(T142="Closed","Closed",IF(AND(T142="Not needed",Q142="",R142="",S142=""),"No action",IF(OR(Q142="",R142="",S142="",T142&lt;&gt;"Open"),"Check action details",IF(S142&lt;TODAY(),"Action overdue","Action open")))))</f>
        <v/>
      </c>
      <c r="Y142" s="8">
        <f>IF(COUNTA(A142:T142)=0,"",IF(F142="Archived","Archived",IF(OR(A142="",B142="",C142="",D142="",E142="",F142&lt;&gt;"Active",COUNTIF(Roles,B142)=0,COUNTIF(Branches,C142)=0,COUNTIF(LearningStatuses,G142)=0,COUNTIF(AssessmentRequired,K142)=0,COUNTIF(AssessmentStatuses,L142)=0,COUNTIF(ActionStatuses,T142)=0,AND(H142&lt;&gt;"",NOT(ISNUMBER(H142))),AND(I142&lt;&gt;"",OR(NOT(ISNUMBER(I142)),I142&gt;TODAY())),AND(J142&lt;&gt;"",NOT(ISNUMBER(J142))),AND(M142&lt;&gt;"",NOT(ISNUMBER(M142))),AND(N142&lt;&gt;"",OR(NOT(ISNUMBER(N142)),N142&gt;TODAY())),AND(S142&lt;&gt;"",NOT(ISNUMBER(S142))),AND(G142="Completed",OR(I142="",P142="",J142="")),AND(G142&lt;&gt;"Completed",OR(I142&lt;&gt;"",H142="")),AND(K142="No",L142&lt;&gt;"Not required"),AND(K142="Yes",OR(L142="Not required",AND(L142&lt;&gt;"Competence confirmed",M142=""))),AND(OR(L142="Competence confirmed",L142="Further support needed"),OR(N142="",O142="",P142="")),AND(L142="Further support needed",T142&lt;&gt;"Open"),X142="Check action details",AND(T142="Closed",OR(Q142="",R142="",P142=""))),"Check required fields/dates","Recorded - verify evidence")))</f>
        <v/>
      </c>
    </row>
    <row r="143" spans="1:25" ht="32" customHeight="1">
      <c r="A143" s="6"/>
      <c r="B143" s="6"/>
      <c r="C143" s="6"/>
      <c r="D143" s="6"/>
      <c r="E143" s="6"/>
      <c r="F143" s="6"/>
      <c r="G143" s="6"/>
      <c r="H143" s="7"/>
      <c r="I143" s="7"/>
      <c r="J143" s="7"/>
      <c r="K143" s="6"/>
      <c r="L143" s="6"/>
      <c r="M143" s="7"/>
      <c r="N143" s="7"/>
      <c r="O143" s="6"/>
      <c r="P143" s="6"/>
      <c r="Q143" s="6"/>
      <c r="R143" s="6"/>
      <c r="S143" s="7"/>
      <c r="T143" s="6"/>
      <c r="U143" s="8">
        <f>IF(OR(A143="",F143&lt;&gt;"Active"),"",IF(G143="Completed","Completed",IF(H143="","Missing deadline",IF(H143&lt;TODAY(),"Overdue learning",IF(H143&lt;=TODAY()+30,"Due within 30 days","Scheduled")))))</f>
        <v/>
      </c>
      <c r="V143" s="8">
        <f>IF(OR(A143="",F143&lt;&gt;"Active"),"",IF(G143&lt;&gt;"Completed","Not yet completed",IF(J143="","Missing review date",IF(J143&lt;TODAY(),"Review overdue",IF(J143&lt;=TODAY()+30,"Review within 30 days","Scheduled")))))</f>
        <v/>
      </c>
      <c r="W143" s="8">
        <f>IF(OR(A143="",F143&lt;&gt;"Active"),"",IF(K143="No","Not required",IF(K143&lt;&gt;"Yes","Check requirement",IF(L143="Further support needed","Competence concern",IF(L143="Competence confirmed","Confirmed",IF(M143="","Missing assessment due",IF(M143&lt;TODAY(),"Assessment overdue","Assessment outstanding")))))))</f>
        <v/>
      </c>
      <c r="X143" s="8">
        <f>IF(OR(A143="",F143&lt;&gt;"Active"),"",IF(T143="Closed","Closed",IF(AND(T143="Not needed",Q143="",R143="",S143=""),"No action",IF(OR(Q143="",R143="",S143="",T143&lt;&gt;"Open"),"Check action details",IF(S143&lt;TODAY(),"Action overdue","Action open")))))</f>
        <v/>
      </c>
      <c r="Y143" s="8">
        <f>IF(COUNTA(A143:T143)=0,"",IF(F143="Archived","Archived",IF(OR(A143="",B143="",C143="",D143="",E143="",F143&lt;&gt;"Active",COUNTIF(Roles,B143)=0,COUNTIF(Branches,C143)=0,COUNTIF(LearningStatuses,G143)=0,COUNTIF(AssessmentRequired,K143)=0,COUNTIF(AssessmentStatuses,L143)=0,COUNTIF(ActionStatuses,T143)=0,AND(H143&lt;&gt;"",NOT(ISNUMBER(H143))),AND(I143&lt;&gt;"",OR(NOT(ISNUMBER(I143)),I143&gt;TODAY())),AND(J143&lt;&gt;"",NOT(ISNUMBER(J143))),AND(M143&lt;&gt;"",NOT(ISNUMBER(M143))),AND(N143&lt;&gt;"",OR(NOT(ISNUMBER(N143)),N143&gt;TODAY())),AND(S143&lt;&gt;"",NOT(ISNUMBER(S143))),AND(G143="Completed",OR(I143="",P143="",J143="")),AND(G143&lt;&gt;"Completed",OR(I143&lt;&gt;"",H143="")),AND(K143="No",L143&lt;&gt;"Not required"),AND(K143="Yes",OR(L143="Not required",AND(L143&lt;&gt;"Competence confirmed",M143=""))),AND(OR(L143="Competence confirmed",L143="Further support needed"),OR(N143="",O143="",P143="")),AND(L143="Further support needed",T143&lt;&gt;"Open"),X143="Check action details",AND(T143="Closed",OR(Q143="",R143="",P143=""))),"Check required fields/dates","Recorded - verify evidence")))</f>
        <v/>
      </c>
    </row>
    <row r="144" spans="1:25" ht="32" customHeight="1">
      <c r="A144" s="6"/>
      <c r="B144" s="6"/>
      <c r="C144" s="6"/>
      <c r="D144" s="6"/>
      <c r="E144" s="6"/>
      <c r="F144" s="6"/>
      <c r="G144" s="6"/>
      <c r="H144" s="7"/>
      <c r="I144" s="7"/>
      <c r="J144" s="7"/>
      <c r="K144" s="6"/>
      <c r="L144" s="6"/>
      <c r="M144" s="7"/>
      <c r="N144" s="7"/>
      <c r="O144" s="6"/>
      <c r="P144" s="6"/>
      <c r="Q144" s="6"/>
      <c r="R144" s="6"/>
      <c r="S144" s="7"/>
      <c r="T144" s="6"/>
      <c r="U144" s="8">
        <f>IF(OR(A144="",F144&lt;&gt;"Active"),"",IF(G144="Completed","Completed",IF(H144="","Missing deadline",IF(H144&lt;TODAY(),"Overdue learning",IF(H144&lt;=TODAY()+30,"Due within 30 days","Scheduled")))))</f>
        <v/>
      </c>
      <c r="V144" s="8">
        <f>IF(OR(A144="",F144&lt;&gt;"Active"),"",IF(G144&lt;&gt;"Completed","Not yet completed",IF(J144="","Missing review date",IF(J144&lt;TODAY(),"Review overdue",IF(J144&lt;=TODAY()+30,"Review within 30 days","Scheduled")))))</f>
        <v/>
      </c>
      <c r="W144" s="8">
        <f>IF(OR(A144="",F144&lt;&gt;"Active"),"",IF(K144="No","Not required",IF(K144&lt;&gt;"Yes","Check requirement",IF(L144="Further support needed","Competence concern",IF(L144="Competence confirmed","Confirmed",IF(M144="","Missing assessment due",IF(M144&lt;TODAY(),"Assessment overdue","Assessment outstanding")))))))</f>
        <v/>
      </c>
      <c r="X144" s="8">
        <f>IF(OR(A144="",F144&lt;&gt;"Active"),"",IF(T144="Closed","Closed",IF(AND(T144="Not needed",Q144="",R144="",S144=""),"No action",IF(OR(Q144="",R144="",S144="",T144&lt;&gt;"Open"),"Check action details",IF(S144&lt;TODAY(),"Action overdue","Action open")))))</f>
        <v/>
      </c>
      <c r="Y144" s="8">
        <f>IF(COUNTA(A144:T144)=0,"",IF(F144="Archived","Archived",IF(OR(A144="",B144="",C144="",D144="",E144="",F144&lt;&gt;"Active",COUNTIF(Roles,B144)=0,COUNTIF(Branches,C144)=0,COUNTIF(LearningStatuses,G144)=0,COUNTIF(AssessmentRequired,K144)=0,COUNTIF(AssessmentStatuses,L144)=0,COUNTIF(ActionStatuses,T144)=0,AND(H144&lt;&gt;"",NOT(ISNUMBER(H144))),AND(I144&lt;&gt;"",OR(NOT(ISNUMBER(I144)),I144&gt;TODAY())),AND(J144&lt;&gt;"",NOT(ISNUMBER(J144))),AND(M144&lt;&gt;"",NOT(ISNUMBER(M144))),AND(N144&lt;&gt;"",OR(NOT(ISNUMBER(N144)),N144&gt;TODAY())),AND(S144&lt;&gt;"",NOT(ISNUMBER(S144))),AND(G144="Completed",OR(I144="",P144="",J144="")),AND(G144&lt;&gt;"Completed",OR(I144&lt;&gt;"",H144="")),AND(K144="No",L144&lt;&gt;"Not required"),AND(K144="Yes",OR(L144="Not required",AND(L144&lt;&gt;"Competence confirmed",M144=""))),AND(OR(L144="Competence confirmed",L144="Further support needed"),OR(N144="",O144="",P144="")),AND(L144="Further support needed",T144&lt;&gt;"Open"),X144="Check action details",AND(T144="Closed",OR(Q144="",R144="",P144=""))),"Check required fields/dates","Recorded - verify evidence")))</f>
        <v/>
      </c>
    </row>
    <row r="145" spans="1:25" ht="32" customHeight="1">
      <c r="A145" s="6"/>
      <c r="B145" s="6"/>
      <c r="C145" s="6"/>
      <c r="D145" s="6"/>
      <c r="E145" s="6"/>
      <c r="F145" s="6"/>
      <c r="G145" s="6"/>
      <c r="H145" s="7"/>
      <c r="I145" s="7"/>
      <c r="J145" s="7"/>
      <c r="K145" s="6"/>
      <c r="L145" s="6"/>
      <c r="M145" s="7"/>
      <c r="N145" s="7"/>
      <c r="O145" s="6"/>
      <c r="P145" s="6"/>
      <c r="Q145" s="6"/>
      <c r="R145" s="6"/>
      <c r="S145" s="7"/>
      <c r="T145" s="6"/>
      <c r="U145" s="8">
        <f>IF(OR(A145="",F145&lt;&gt;"Active"),"",IF(G145="Completed","Completed",IF(H145="","Missing deadline",IF(H145&lt;TODAY(),"Overdue learning",IF(H145&lt;=TODAY()+30,"Due within 30 days","Scheduled")))))</f>
        <v/>
      </c>
      <c r="V145" s="8">
        <f>IF(OR(A145="",F145&lt;&gt;"Active"),"",IF(G145&lt;&gt;"Completed","Not yet completed",IF(J145="","Missing review date",IF(J145&lt;TODAY(),"Review overdue",IF(J145&lt;=TODAY()+30,"Review within 30 days","Scheduled")))))</f>
        <v/>
      </c>
      <c r="W145" s="8">
        <f>IF(OR(A145="",F145&lt;&gt;"Active"),"",IF(K145="No","Not required",IF(K145&lt;&gt;"Yes","Check requirement",IF(L145="Further support needed","Competence concern",IF(L145="Competence confirmed","Confirmed",IF(M145="","Missing assessment due",IF(M145&lt;TODAY(),"Assessment overdue","Assessment outstanding")))))))</f>
        <v/>
      </c>
      <c r="X145" s="8">
        <f>IF(OR(A145="",F145&lt;&gt;"Active"),"",IF(T145="Closed","Closed",IF(AND(T145="Not needed",Q145="",R145="",S145=""),"No action",IF(OR(Q145="",R145="",S145="",T145&lt;&gt;"Open"),"Check action details",IF(S145&lt;TODAY(),"Action overdue","Action open")))))</f>
        <v/>
      </c>
      <c r="Y145" s="8">
        <f>IF(COUNTA(A145:T145)=0,"",IF(F145="Archived","Archived",IF(OR(A145="",B145="",C145="",D145="",E145="",F145&lt;&gt;"Active",COUNTIF(Roles,B145)=0,COUNTIF(Branches,C145)=0,COUNTIF(LearningStatuses,G145)=0,COUNTIF(AssessmentRequired,K145)=0,COUNTIF(AssessmentStatuses,L145)=0,COUNTIF(ActionStatuses,T145)=0,AND(H145&lt;&gt;"",NOT(ISNUMBER(H145))),AND(I145&lt;&gt;"",OR(NOT(ISNUMBER(I145)),I145&gt;TODAY())),AND(J145&lt;&gt;"",NOT(ISNUMBER(J145))),AND(M145&lt;&gt;"",NOT(ISNUMBER(M145))),AND(N145&lt;&gt;"",OR(NOT(ISNUMBER(N145)),N145&gt;TODAY())),AND(S145&lt;&gt;"",NOT(ISNUMBER(S145))),AND(G145="Completed",OR(I145="",P145="",J145="")),AND(G145&lt;&gt;"Completed",OR(I145&lt;&gt;"",H145="")),AND(K145="No",L145&lt;&gt;"Not required"),AND(K145="Yes",OR(L145="Not required",AND(L145&lt;&gt;"Competence confirmed",M145=""))),AND(OR(L145="Competence confirmed",L145="Further support needed"),OR(N145="",O145="",P145="")),AND(L145="Further support needed",T145&lt;&gt;"Open"),X145="Check action details",AND(T145="Closed",OR(Q145="",R145="",P145=""))),"Check required fields/dates","Recorded - verify evidence")))</f>
        <v/>
      </c>
    </row>
    <row r="146" spans="1:25" ht="32" customHeight="1">
      <c r="A146" s="6"/>
      <c r="B146" s="6"/>
      <c r="C146" s="6"/>
      <c r="D146" s="6"/>
      <c r="E146" s="6"/>
      <c r="F146" s="6"/>
      <c r="G146" s="6"/>
      <c r="H146" s="7"/>
      <c r="I146" s="7"/>
      <c r="J146" s="7"/>
      <c r="K146" s="6"/>
      <c r="L146" s="6"/>
      <c r="M146" s="7"/>
      <c r="N146" s="7"/>
      <c r="O146" s="6"/>
      <c r="P146" s="6"/>
      <c r="Q146" s="6"/>
      <c r="R146" s="6"/>
      <c r="S146" s="7"/>
      <c r="T146" s="6"/>
      <c r="U146" s="8">
        <f>IF(OR(A146="",F146&lt;&gt;"Active"),"",IF(G146="Completed","Completed",IF(H146="","Missing deadline",IF(H146&lt;TODAY(),"Overdue learning",IF(H146&lt;=TODAY()+30,"Due within 30 days","Scheduled")))))</f>
        <v/>
      </c>
      <c r="V146" s="8">
        <f>IF(OR(A146="",F146&lt;&gt;"Active"),"",IF(G146&lt;&gt;"Completed","Not yet completed",IF(J146="","Missing review date",IF(J146&lt;TODAY(),"Review overdue",IF(J146&lt;=TODAY()+30,"Review within 30 days","Scheduled")))))</f>
        <v/>
      </c>
      <c r="W146" s="8">
        <f>IF(OR(A146="",F146&lt;&gt;"Active"),"",IF(K146="No","Not required",IF(K146&lt;&gt;"Yes","Check requirement",IF(L146="Further support needed","Competence concern",IF(L146="Competence confirmed","Confirmed",IF(M146="","Missing assessment due",IF(M146&lt;TODAY(),"Assessment overdue","Assessment outstanding")))))))</f>
        <v/>
      </c>
      <c r="X146" s="8">
        <f>IF(OR(A146="",F146&lt;&gt;"Active"),"",IF(T146="Closed","Closed",IF(AND(T146="Not needed",Q146="",R146="",S146=""),"No action",IF(OR(Q146="",R146="",S146="",T146&lt;&gt;"Open"),"Check action details",IF(S146&lt;TODAY(),"Action overdue","Action open")))))</f>
        <v/>
      </c>
      <c r="Y146" s="8">
        <f>IF(COUNTA(A146:T146)=0,"",IF(F146="Archived","Archived",IF(OR(A146="",B146="",C146="",D146="",E146="",F146&lt;&gt;"Active",COUNTIF(Roles,B146)=0,COUNTIF(Branches,C146)=0,COUNTIF(LearningStatuses,G146)=0,COUNTIF(AssessmentRequired,K146)=0,COUNTIF(AssessmentStatuses,L146)=0,COUNTIF(ActionStatuses,T146)=0,AND(H146&lt;&gt;"",NOT(ISNUMBER(H146))),AND(I146&lt;&gt;"",OR(NOT(ISNUMBER(I146)),I146&gt;TODAY())),AND(J146&lt;&gt;"",NOT(ISNUMBER(J146))),AND(M146&lt;&gt;"",NOT(ISNUMBER(M146))),AND(N146&lt;&gt;"",OR(NOT(ISNUMBER(N146)),N146&gt;TODAY())),AND(S146&lt;&gt;"",NOT(ISNUMBER(S146))),AND(G146="Completed",OR(I146="",P146="",J146="")),AND(G146&lt;&gt;"Completed",OR(I146&lt;&gt;"",H146="")),AND(K146="No",L146&lt;&gt;"Not required"),AND(K146="Yes",OR(L146="Not required",AND(L146&lt;&gt;"Competence confirmed",M146=""))),AND(OR(L146="Competence confirmed",L146="Further support needed"),OR(N146="",O146="",P146="")),AND(L146="Further support needed",T146&lt;&gt;"Open"),X146="Check action details",AND(T146="Closed",OR(Q146="",R146="",P146=""))),"Check required fields/dates","Recorded - verify evidence")))</f>
        <v/>
      </c>
    </row>
    <row r="147" spans="1:25" ht="32" customHeight="1">
      <c r="A147" s="6"/>
      <c r="B147" s="6"/>
      <c r="C147" s="6"/>
      <c r="D147" s="6"/>
      <c r="E147" s="6"/>
      <c r="F147" s="6"/>
      <c r="G147" s="6"/>
      <c r="H147" s="7"/>
      <c r="I147" s="7"/>
      <c r="J147" s="7"/>
      <c r="K147" s="6"/>
      <c r="L147" s="6"/>
      <c r="M147" s="7"/>
      <c r="N147" s="7"/>
      <c r="O147" s="6"/>
      <c r="P147" s="6"/>
      <c r="Q147" s="6"/>
      <c r="R147" s="6"/>
      <c r="S147" s="7"/>
      <c r="T147" s="6"/>
      <c r="U147" s="8">
        <f>IF(OR(A147="",F147&lt;&gt;"Active"),"",IF(G147="Completed","Completed",IF(H147="","Missing deadline",IF(H147&lt;TODAY(),"Overdue learning",IF(H147&lt;=TODAY()+30,"Due within 30 days","Scheduled")))))</f>
        <v/>
      </c>
      <c r="V147" s="8">
        <f>IF(OR(A147="",F147&lt;&gt;"Active"),"",IF(G147&lt;&gt;"Completed","Not yet completed",IF(J147="","Missing review date",IF(J147&lt;TODAY(),"Review overdue",IF(J147&lt;=TODAY()+30,"Review within 30 days","Scheduled")))))</f>
        <v/>
      </c>
      <c r="W147" s="8">
        <f>IF(OR(A147="",F147&lt;&gt;"Active"),"",IF(K147="No","Not required",IF(K147&lt;&gt;"Yes","Check requirement",IF(L147="Further support needed","Competence concern",IF(L147="Competence confirmed","Confirmed",IF(M147="","Missing assessment due",IF(M147&lt;TODAY(),"Assessment overdue","Assessment outstanding")))))))</f>
        <v/>
      </c>
      <c r="X147" s="8">
        <f>IF(OR(A147="",F147&lt;&gt;"Active"),"",IF(T147="Closed","Closed",IF(AND(T147="Not needed",Q147="",R147="",S147=""),"No action",IF(OR(Q147="",R147="",S147="",T147&lt;&gt;"Open"),"Check action details",IF(S147&lt;TODAY(),"Action overdue","Action open")))))</f>
        <v/>
      </c>
      <c r="Y147" s="8">
        <f>IF(COUNTA(A147:T147)=0,"",IF(F147="Archived","Archived",IF(OR(A147="",B147="",C147="",D147="",E147="",F147&lt;&gt;"Active",COUNTIF(Roles,B147)=0,COUNTIF(Branches,C147)=0,COUNTIF(LearningStatuses,G147)=0,COUNTIF(AssessmentRequired,K147)=0,COUNTIF(AssessmentStatuses,L147)=0,COUNTIF(ActionStatuses,T147)=0,AND(H147&lt;&gt;"",NOT(ISNUMBER(H147))),AND(I147&lt;&gt;"",OR(NOT(ISNUMBER(I147)),I147&gt;TODAY())),AND(J147&lt;&gt;"",NOT(ISNUMBER(J147))),AND(M147&lt;&gt;"",NOT(ISNUMBER(M147))),AND(N147&lt;&gt;"",OR(NOT(ISNUMBER(N147)),N147&gt;TODAY())),AND(S147&lt;&gt;"",NOT(ISNUMBER(S147))),AND(G147="Completed",OR(I147="",P147="",J147="")),AND(G147&lt;&gt;"Completed",OR(I147&lt;&gt;"",H147="")),AND(K147="No",L147&lt;&gt;"Not required"),AND(K147="Yes",OR(L147="Not required",AND(L147&lt;&gt;"Competence confirmed",M147=""))),AND(OR(L147="Competence confirmed",L147="Further support needed"),OR(N147="",O147="",P147="")),AND(L147="Further support needed",T147&lt;&gt;"Open"),X147="Check action details",AND(T147="Closed",OR(Q147="",R147="",P147=""))),"Check required fields/dates","Recorded - verify evidence")))</f>
        <v/>
      </c>
    </row>
    <row r="148" spans="1:25" ht="32" customHeight="1">
      <c r="A148" s="6"/>
      <c r="B148" s="6"/>
      <c r="C148" s="6"/>
      <c r="D148" s="6"/>
      <c r="E148" s="6"/>
      <c r="F148" s="6"/>
      <c r="G148" s="6"/>
      <c r="H148" s="7"/>
      <c r="I148" s="7"/>
      <c r="J148" s="7"/>
      <c r="K148" s="6"/>
      <c r="L148" s="6"/>
      <c r="M148" s="7"/>
      <c r="N148" s="7"/>
      <c r="O148" s="6"/>
      <c r="P148" s="6"/>
      <c r="Q148" s="6"/>
      <c r="R148" s="6"/>
      <c r="S148" s="7"/>
      <c r="T148" s="6"/>
      <c r="U148" s="8">
        <f>IF(OR(A148="",F148&lt;&gt;"Active"),"",IF(G148="Completed","Completed",IF(H148="","Missing deadline",IF(H148&lt;TODAY(),"Overdue learning",IF(H148&lt;=TODAY()+30,"Due within 30 days","Scheduled")))))</f>
        <v/>
      </c>
      <c r="V148" s="8">
        <f>IF(OR(A148="",F148&lt;&gt;"Active"),"",IF(G148&lt;&gt;"Completed","Not yet completed",IF(J148="","Missing review date",IF(J148&lt;TODAY(),"Review overdue",IF(J148&lt;=TODAY()+30,"Review within 30 days","Scheduled")))))</f>
        <v/>
      </c>
      <c r="W148" s="8">
        <f>IF(OR(A148="",F148&lt;&gt;"Active"),"",IF(K148="No","Not required",IF(K148&lt;&gt;"Yes","Check requirement",IF(L148="Further support needed","Competence concern",IF(L148="Competence confirmed","Confirmed",IF(M148="","Missing assessment due",IF(M148&lt;TODAY(),"Assessment overdue","Assessment outstanding")))))))</f>
        <v/>
      </c>
      <c r="X148" s="8">
        <f>IF(OR(A148="",F148&lt;&gt;"Active"),"",IF(T148="Closed","Closed",IF(AND(T148="Not needed",Q148="",R148="",S148=""),"No action",IF(OR(Q148="",R148="",S148="",T148&lt;&gt;"Open"),"Check action details",IF(S148&lt;TODAY(),"Action overdue","Action open")))))</f>
        <v/>
      </c>
      <c r="Y148" s="8">
        <f>IF(COUNTA(A148:T148)=0,"",IF(F148="Archived","Archived",IF(OR(A148="",B148="",C148="",D148="",E148="",F148&lt;&gt;"Active",COUNTIF(Roles,B148)=0,COUNTIF(Branches,C148)=0,COUNTIF(LearningStatuses,G148)=0,COUNTIF(AssessmentRequired,K148)=0,COUNTIF(AssessmentStatuses,L148)=0,COUNTIF(ActionStatuses,T148)=0,AND(H148&lt;&gt;"",NOT(ISNUMBER(H148))),AND(I148&lt;&gt;"",OR(NOT(ISNUMBER(I148)),I148&gt;TODAY())),AND(J148&lt;&gt;"",NOT(ISNUMBER(J148))),AND(M148&lt;&gt;"",NOT(ISNUMBER(M148))),AND(N148&lt;&gt;"",OR(NOT(ISNUMBER(N148)),N148&gt;TODAY())),AND(S148&lt;&gt;"",NOT(ISNUMBER(S148))),AND(G148="Completed",OR(I148="",P148="",J148="")),AND(G148&lt;&gt;"Completed",OR(I148&lt;&gt;"",H148="")),AND(K148="No",L148&lt;&gt;"Not required"),AND(K148="Yes",OR(L148="Not required",AND(L148&lt;&gt;"Competence confirmed",M148=""))),AND(OR(L148="Competence confirmed",L148="Further support needed"),OR(N148="",O148="",P148="")),AND(L148="Further support needed",T148&lt;&gt;"Open"),X148="Check action details",AND(T148="Closed",OR(Q148="",R148="",P148=""))),"Check required fields/dates","Recorded - verify evidence")))</f>
        <v/>
      </c>
    </row>
    <row r="149" spans="1:25" ht="32" customHeight="1">
      <c r="A149" s="6"/>
      <c r="B149" s="6"/>
      <c r="C149" s="6"/>
      <c r="D149" s="6"/>
      <c r="E149" s="6"/>
      <c r="F149" s="6"/>
      <c r="G149" s="6"/>
      <c r="H149" s="7"/>
      <c r="I149" s="7"/>
      <c r="J149" s="7"/>
      <c r="K149" s="6"/>
      <c r="L149" s="6"/>
      <c r="M149" s="7"/>
      <c r="N149" s="7"/>
      <c r="O149" s="6"/>
      <c r="P149" s="6"/>
      <c r="Q149" s="6"/>
      <c r="R149" s="6"/>
      <c r="S149" s="7"/>
      <c r="T149" s="6"/>
      <c r="U149" s="8">
        <f>IF(OR(A149="",F149&lt;&gt;"Active"),"",IF(G149="Completed","Completed",IF(H149="","Missing deadline",IF(H149&lt;TODAY(),"Overdue learning",IF(H149&lt;=TODAY()+30,"Due within 30 days","Scheduled")))))</f>
        <v/>
      </c>
      <c r="V149" s="8">
        <f>IF(OR(A149="",F149&lt;&gt;"Active"),"",IF(G149&lt;&gt;"Completed","Not yet completed",IF(J149="","Missing review date",IF(J149&lt;TODAY(),"Review overdue",IF(J149&lt;=TODAY()+30,"Review within 30 days","Scheduled")))))</f>
        <v/>
      </c>
      <c r="W149" s="8">
        <f>IF(OR(A149="",F149&lt;&gt;"Active"),"",IF(K149="No","Not required",IF(K149&lt;&gt;"Yes","Check requirement",IF(L149="Further support needed","Competence concern",IF(L149="Competence confirmed","Confirmed",IF(M149="","Missing assessment due",IF(M149&lt;TODAY(),"Assessment overdue","Assessment outstanding")))))))</f>
        <v/>
      </c>
      <c r="X149" s="8">
        <f>IF(OR(A149="",F149&lt;&gt;"Active"),"",IF(T149="Closed","Closed",IF(AND(T149="Not needed",Q149="",R149="",S149=""),"No action",IF(OR(Q149="",R149="",S149="",T149&lt;&gt;"Open"),"Check action details",IF(S149&lt;TODAY(),"Action overdue","Action open")))))</f>
        <v/>
      </c>
      <c r="Y149" s="8">
        <f>IF(COUNTA(A149:T149)=0,"",IF(F149="Archived","Archived",IF(OR(A149="",B149="",C149="",D149="",E149="",F149&lt;&gt;"Active",COUNTIF(Roles,B149)=0,COUNTIF(Branches,C149)=0,COUNTIF(LearningStatuses,G149)=0,COUNTIF(AssessmentRequired,K149)=0,COUNTIF(AssessmentStatuses,L149)=0,COUNTIF(ActionStatuses,T149)=0,AND(H149&lt;&gt;"",NOT(ISNUMBER(H149))),AND(I149&lt;&gt;"",OR(NOT(ISNUMBER(I149)),I149&gt;TODAY())),AND(J149&lt;&gt;"",NOT(ISNUMBER(J149))),AND(M149&lt;&gt;"",NOT(ISNUMBER(M149))),AND(N149&lt;&gt;"",OR(NOT(ISNUMBER(N149)),N149&gt;TODAY())),AND(S149&lt;&gt;"",NOT(ISNUMBER(S149))),AND(G149="Completed",OR(I149="",P149="",J149="")),AND(G149&lt;&gt;"Completed",OR(I149&lt;&gt;"",H149="")),AND(K149="No",L149&lt;&gt;"Not required"),AND(K149="Yes",OR(L149="Not required",AND(L149&lt;&gt;"Competence confirmed",M149=""))),AND(OR(L149="Competence confirmed",L149="Further support needed"),OR(N149="",O149="",P149="")),AND(L149="Further support needed",T149&lt;&gt;"Open"),X149="Check action details",AND(T149="Closed",OR(Q149="",R149="",P149=""))),"Check required fields/dates","Recorded - verify evidence")))</f>
        <v/>
      </c>
    </row>
    <row r="150" spans="1:25" ht="32" customHeight="1">
      <c r="A150" s="6"/>
      <c r="B150" s="6"/>
      <c r="C150" s="6"/>
      <c r="D150" s="6"/>
      <c r="E150" s="6"/>
      <c r="F150" s="6"/>
      <c r="G150" s="6"/>
      <c r="H150" s="7"/>
      <c r="I150" s="7"/>
      <c r="J150" s="7"/>
      <c r="K150" s="6"/>
      <c r="L150" s="6"/>
      <c r="M150" s="7"/>
      <c r="N150" s="7"/>
      <c r="O150" s="6"/>
      <c r="P150" s="6"/>
      <c r="Q150" s="6"/>
      <c r="R150" s="6"/>
      <c r="S150" s="7"/>
      <c r="T150" s="6"/>
      <c r="U150" s="8">
        <f>IF(OR(A150="",F150&lt;&gt;"Active"),"",IF(G150="Completed","Completed",IF(H150="","Missing deadline",IF(H150&lt;TODAY(),"Overdue learning",IF(H150&lt;=TODAY()+30,"Due within 30 days","Scheduled")))))</f>
        <v/>
      </c>
      <c r="V150" s="8">
        <f>IF(OR(A150="",F150&lt;&gt;"Active"),"",IF(G150&lt;&gt;"Completed","Not yet completed",IF(J150="","Missing review date",IF(J150&lt;TODAY(),"Review overdue",IF(J150&lt;=TODAY()+30,"Review within 30 days","Scheduled")))))</f>
        <v/>
      </c>
      <c r="W150" s="8">
        <f>IF(OR(A150="",F150&lt;&gt;"Active"),"",IF(K150="No","Not required",IF(K150&lt;&gt;"Yes","Check requirement",IF(L150="Further support needed","Competence concern",IF(L150="Competence confirmed","Confirmed",IF(M150="","Missing assessment due",IF(M150&lt;TODAY(),"Assessment overdue","Assessment outstanding")))))))</f>
        <v/>
      </c>
      <c r="X150" s="8">
        <f>IF(OR(A150="",F150&lt;&gt;"Active"),"",IF(T150="Closed","Closed",IF(AND(T150="Not needed",Q150="",R150="",S150=""),"No action",IF(OR(Q150="",R150="",S150="",T150&lt;&gt;"Open"),"Check action details",IF(S150&lt;TODAY(),"Action overdue","Action open")))))</f>
        <v/>
      </c>
      <c r="Y150" s="8">
        <f>IF(COUNTA(A150:T150)=0,"",IF(F150="Archived","Archived",IF(OR(A150="",B150="",C150="",D150="",E150="",F150&lt;&gt;"Active",COUNTIF(Roles,B150)=0,COUNTIF(Branches,C150)=0,COUNTIF(LearningStatuses,G150)=0,COUNTIF(AssessmentRequired,K150)=0,COUNTIF(AssessmentStatuses,L150)=0,COUNTIF(ActionStatuses,T150)=0,AND(H150&lt;&gt;"",NOT(ISNUMBER(H150))),AND(I150&lt;&gt;"",OR(NOT(ISNUMBER(I150)),I150&gt;TODAY())),AND(J150&lt;&gt;"",NOT(ISNUMBER(J150))),AND(M150&lt;&gt;"",NOT(ISNUMBER(M150))),AND(N150&lt;&gt;"",OR(NOT(ISNUMBER(N150)),N150&gt;TODAY())),AND(S150&lt;&gt;"",NOT(ISNUMBER(S150))),AND(G150="Completed",OR(I150="",P150="",J150="")),AND(G150&lt;&gt;"Completed",OR(I150&lt;&gt;"",H150="")),AND(K150="No",L150&lt;&gt;"Not required"),AND(K150="Yes",OR(L150="Not required",AND(L150&lt;&gt;"Competence confirmed",M150=""))),AND(OR(L150="Competence confirmed",L150="Further support needed"),OR(N150="",O150="",P150="")),AND(L150="Further support needed",T150&lt;&gt;"Open"),X150="Check action details",AND(T150="Closed",OR(Q150="",R150="",P150=""))),"Check required fields/dates","Recorded - verify evidence")))</f>
        <v/>
      </c>
    </row>
    <row r="151" spans="1:25" ht="32" customHeight="1">
      <c r="A151" s="6"/>
      <c r="B151" s="6"/>
      <c r="C151" s="6"/>
      <c r="D151" s="6"/>
      <c r="E151" s="6"/>
      <c r="F151" s="6"/>
      <c r="G151" s="6"/>
      <c r="H151" s="7"/>
      <c r="I151" s="7"/>
      <c r="J151" s="7"/>
      <c r="K151" s="6"/>
      <c r="L151" s="6"/>
      <c r="M151" s="7"/>
      <c r="N151" s="7"/>
      <c r="O151" s="6"/>
      <c r="P151" s="6"/>
      <c r="Q151" s="6"/>
      <c r="R151" s="6"/>
      <c r="S151" s="7"/>
      <c r="T151" s="6"/>
      <c r="U151" s="8">
        <f>IF(OR(A151="",F151&lt;&gt;"Active"),"",IF(G151="Completed","Completed",IF(H151="","Missing deadline",IF(H151&lt;TODAY(),"Overdue learning",IF(H151&lt;=TODAY()+30,"Due within 30 days","Scheduled")))))</f>
        <v/>
      </c>
      <c r="V151" s="8">
        <f>IF(OR(A151="",F151&lt;&gt;"Active"),"",IF(G151&lt;&gt;"Completed","Not yet completed",IF(J151="","Missing review date",IF(J151&lt;TODAY(),"Review overdue",IF(J151&lt;=TODAY()+30,"Review within 30 days","Scheduled")))))</f>
        <v/>
      </c>
      <c r="W151" s="8">
        <f>IF(OR(A151="",F151&lt;&gt;"Active"),"",IF(K151="No","Not required",IF(K151&lt;&gt;"Yes","Check requirement",IF(L151="Further support needed","Competence concern",IF(L151="Competence confirmed","Confirmed",IF(M151="","Missing assessment due",IF(M151&lt;TODAY(),"Assessment overdue","Assessment outstanding")))))))</f>
        <v/>
      </c>
      <c r="X151" s="8">
        <f>IF(OR(A151="",F151&lt;&gt;"Active"),"",IF(T151="Closed","Closed",IF(AND(T151="Not needed",Q151="",R151="",S151=""),"No action",IF(OR(Q151="",R151="",S151="",T151&lt;&gt;"Open"),"Check action details",IF(S151&lt;TODAY(),"Action overdue","Action open")))))</f>
        <v/>
      </c>
      <c r="Y151" s="8">
        <f>IF(COUNTA(A151:T151)=0,"",IF(F151="Archived","Archived",IF(OR(A151="",B151="",C151="",D151="",E151="",F151&lt;&gt;"Active",COUNTIF(Roles,B151)=0,COUNTIF(Branches,C151)=0,COUNTIF(LearningStatuses,G151)=0,COUNTIF(AssessmentRequired,K151)=0,COUNTIF(AssessmentStatuses,L151)=0,COUNTIF(ActionStatuses,T151)=0,AND(H151&lt;&gt;"",NOT(ISNUMBER(H151))),AND(I151&lt;&gt;"",OR(NOT(ISNUMBER(I151)),I151&gt;TODAY())),AND(J151&lt;&gt;"",NOT(ISNUMBER(J151))),AND(M151&lt;&gt;"",NOT(ISNUMBER(M151))),AND(N151&lt;&gt;"",OR(NOT(ISNUMBER(N151)),N151&gt;TODAY())),AND(S151&lt;&gt;"",NOT(ISNUMBER(S151))),AND(G151="Completed",OR(I151="",P151="",J151="")),AND(G151&lt;&gt;"Completed",OR(I151&lt;&gt;"",H151="")),AND(K151="No",L151&lt;&gt;"Not required"),AND(K151="Yes",OR(L151="Not required",AND(L151&lt;&gt;"Competence confirmed",M151=""))),AND(OR(L151="Competence confirmed",L151="Further support needed"),OR(N151="",O151="",P151="")),AND(L151="Further support needed",T151&lt;&gt;"Open"),X151="Check action details",AND(T151="Closed",OR(Q151="",R151="",P151=""))),"Check required fields/dates","Recorded - verify evidence")))</f>
        <v/>
      </c>
    </row>
    <row r="152" spans="1:25" ht="32" customHeight="1">
      <c r="A152" s="6"/>
      <c r="B152" s="6"/>
      <c r="C152" s="6"/>
      <c r="D152" s="6"/>
      <c r="E152" s="6"/>
      <c r="F152" s="6"/>
      <c r="G152" s="6"/>
      <c r="H152" s="7"/>
      <c r="I152" s="7"/>
      <c r="J152" s="7"/>
      <c r="K152" s="6"/>
      <c r="L152" s="6"/>
      <c r="M152" s="7"/>
      <c r="N152" s="7"/>
      <c r="O152" s="6"/>
      <c r="P152" s="6"/>
      <c r="Q152" s="6"/>
      <c r="R152" s="6"/>
      <c r="S152" s="7"/>
      <c r="T152" s="6"/>
      <c r="U152" s="8">
        <f>IF(OR(A152="",F152&lt;&gt;"Active"),"",IF(G152="Completed","Completed",IF(H152="","Missing deadline",IF(H152&lt;TODAY(),"Overdue learning",IF(H152&lt;=TODAY()+30,"Due within 30 days","Scheduled")))))</f>
        <v/>
      </c>
      <c r="V152" s="8">
        <f>IF(OR(A152="",F152&lt;&gt;"Active"),"",IF(G152&lt;&gt;"Completed","Not yet completed",IF(J152="","Missing review date",IF(J152&lt;TODAY(),"Review overdue",IF(J152&lt;=TODAY()+30,"Review within 30 days","Scheduled")))))</f>
        <v/>
      </c>
      <c r="W152" s="8">
        <f>IF(OR(A152="",F152&lt;&gt;"Active"),"",IF(K152="No","Not required",IF(K152&lt;&gt;"Yes","Check requirement",IF(L152="Further support needed","Competence concern",IF(L152="Competence confirmed","Confirmed",IF(M152="","Missing assessment due",IF(M152&lt;TODAY(),"Assessment overdue","Assessment outstanding")))))))</f>
        <v/>
      </c>
      <c r="X152" s="8">
        <f>IF(OR(A152="",F152&lt;&gt;"Active"),"",IF(T152="Closed","Closed",IF(AND(T152="Not needed",Q152="",R152="",S152=""),"No action",IF(OR(Q152="",R152="",S152="",T152&lt;&gt;"Open"),"Check action details",IF(S152&lt;TODAY(),"Action overdue","Action open")))))</f>
        <v/>
      </c>
      <c r="Y152" s="8">
        <f>IF(COUNTA(A152:T152)=0,"",IF(F152="Archived","Archived",IF(OR(A152="",B152="",C152="",D152="",E152="",F152&lt;&gt;"Active",COUNTIF(Roles,B152)=0,COUNTIF(Branches,C152)=0,COUNTIF(LearningStatuses,G152)=0,COUNTIF(AssessmentRequired,K152)=0,COUNTIF(AssessmentStatuses,L152)=0,COUNTIF(ActionStatuses,T152)=0,AND(H152&lt;&gt;"",NOT(ISNUMBER(H152))),AND(I152&lt;&gt;"",OR(NOT(ISNUMBER(I152)),I152&gt;TODAY())),AND(J152&lt;&gt;"",NOT(ISNUMBER(J152))),AND(M152&lt;&gt;"",NOT(ISNUMBER(M152))),AND(N152&lt;&gt;"",OR(NOT(ISNUMBER(N152)),N152&gt;TODAY())),AND(S152&lt;&gt;"",NOT(ISNUMBER(S152))),AND(G152="Completed",OR(I152="",P152="",J152="")),AND(G152&lt;&gt;"Completed",OR(I152&lt;&gt;"",H152="")),AND(K152="No",L152&lt;&gt;"Not required"),AND(K152="Yes",OR(L152="Not required",AND(L152&lt;&gt;"Competence confirmed",M152=""))),AND(OR(L152="Competence confirmed",L152="Further support needed"),OR(N152="",O152="",P152="")),AND(L152="Further support needed",T152&lt;&gt;"Open"),X152="Check action details",AND(T152="Closed",OR(Q152="",R152="",P152=""))),"Check required fields/dates","Recorded - verify evidence")))</f>
        <v/>
      </c>
    </row>
    <row r="153" spans="1:25" ht="32" customHeight="1">
      <c r="A153" s="6"/>
      <c r="B153" s="6"/>
      <c r="C153" s="6"/>
      <c r="D153" s="6"/>
      <c r="E153" s="6"/>
      <c r="F153" s="6"/>
      <c r="G153" s="6"/>
      <c r="H153" s="7"/>
      <c r="I153" s="7"/>
      <c r="J153" s="7"/>
      <c r="K153" s="6"/>
      <c r="L153" s="6"/>
      <c r="M153" s="7"/>
      <c r="N153" s="7"/>
      <c r="O153" s="6"/>
      <c r="P153" s="6"/>
      <c r="Q153" s="6"/>
      <c r="R153" s="6"/>
      <c r="S153" s="7"/>
      <c r="T153" s="6"/>
      <c r="U153" s="8">
        <f>IF(OR(A153="",F153&lt;&gt;"Active"),"",IF(G153="Completed","Completed",IF(H153="","Missing deadline",IF(H153&lt;TODAY(),"Overdue learning",IF(H153&lt;=TODAY()+30,"Due within 30 days","Scheduled")))))</f>
        <v/>
      </c>
      <c r="V153" s="8">
        <f>IF(OR(A153="",F153&lt;&gt;"Active"),"",IF(G153&lt;&gt;"Completed","Not yet completed",IF(J153="","Missing review date",IF(J153&lt;TODAY(),"Review overdue",IF(J153&lt;=TODAY()+30,"Review within 30 days","Scheduled")))))</f>
        <v/>
      </c>
      <c r="W153" s="8">
        <f>IF(OR(A153="",F153&lt;&gt;"Active"),"",IF(K153="No","Not required",IF(K153&lt;&gt;"Yes","Check requirement",IF(L153="Further support needed","Competence concern",IF(L153="Competence confirmed","Confirmed",IF(M153="","Missing assessment due",IF(M153&lt;TODAY(),"Assessment overdue","Assessment outstanding")))))))</f>
        <v/>
      </c>
      <c r="X153" s="8">
        <f>IF(OR(A153="",F153&lt;&gt;"Active"),"",IF(T153="Closed","Closed",IF(AND(T153="Not needed",Q153="",R153="",S153=""),"No action",IF(OR(Q153="",R153="",S153="",T153&lt;&gt;"Open"),"Check action details",IF(S153&lt;TODAY(),"Action overdue","Action open")))))</f>
        <v/>
      </c>
      <c r="Y153" s="8">
        <f>IF(COUNTA(A153:T153)=0,"",IF(F153="Archived","Archived",IF(OR(A153="",B153="",C153="",D153="",E153="",F153&lt;&gt;"Active",COUNTIF(Roles,B153)=0,COUNTIF(Branches,C153)=0,COUNTIF(LearningStatuses,G153)=0,COUNTIF(AssessmentRequired,K153)=0,COUNTIF(AssessmentStatuses,L153)=0,COUNTIF(ActionStatuses,T153)=0,AND(H153&lt;&gt;"",NOT(ISNUMBER(H153))),AND(I153&lt;&gt;"",OR(NOT(ISNUMBER(I153)),I153&gt;TODAY())),AND(J153&lt;&gt;"",NOT(ISNUMBER(J153))),AND(M153&lt;&gt;"",NOT(ISNUMBER(M153))),AND(N153&lt;&gt;"",OR(NOT(ISNUMBER(N153)),N153&gt;TODAY())),AND(S153&lt;&gt;"",NOT(ISNUMBER(S153))),AND(G153="Completed",OR(I153="",P153="",J153="")),AND(G153&lt;&gt;"Completed",OR(I153&lt;&gt;"",H153="")),AND(K153="No",L153&lt;&gt;"Not required"),AND(K153="Yes",OR(L153="Not required",AND(L153&lt;&gt;"Competence confirmed",M153=""))),AND(OR(L153="Competence confirmed",L153="Further support needed"),OR(N153="",O153="",P153="")),AND(L153="Further support needed",T153&lt;&gt;"Open"),X153="Check action details",AND(T153="Closed",OR(Q153="",R153="",P153=""))),"Check required fields/dates","Recorded - verify evidence")))</f>
        <v/>
      </c>
    </row>
    <row r="154" spans="1:25" ht="32" customHeight="1">
      <c r="A154" s="6"/>
      <c r="B154" s="6"/>
      <c r="C154" s="6"/>
      <c r="D154" s="6"/>
      <c r="E154" s="6"/>
      <c r="F154" s="6"/>
      <c r="G154" s="6"/>
      <c r="H154" s="7"/>
      <c r="I154" s="7"/>
      <c r="J154" s="7"/>
      <c r="K154" s="6"/>
      <c r="L154" s="6"/>
      <c r="M154" s="7"/>
      <c r="N154" s="7"/>
      <c r="O154" s="6"/>
      <c r="P154" s="6"/>
      <c r="Q154" s="6"/>
      <c r="R154" s="6"/>
      <c r="S154" s="7"/>
      <c r="T154" s="6"/>
      <c r="U154" s="8">
        <f>IF(OR(A154="",F154&lt;&gt;"Active"),"",IF(G154="Completed","Completed",IF(H154="","Missing deadline",IF(H154&lt;TODAY(),"Overdue learning",IF(H154&lt;=TODAY()+30,"Due within 30 days","Scheduled")))))</f>
        <v/>
      </c>
      <c r="V154" s="8">
        <f>IF(OR(A154="",F154&lt;&gt;"Active"),"",IF(G154&lt;&gt;"Completed","Not yet completed",IF(J154="","Missing review date",IF(J154&lt;TODAY(),"Review overdue",IF(J154&lt;=TODAY()+30,"Review within 30 days","Scheduled")))))</f>
        <v/>
      </c>
      <c r="W154" s="8">
        <f>IF(OR(A154="",F154&lt;&gt;"Active"),"",IF(K154="No","Not required",IF(K154&lt;&gt;"Yes","Check requirement",IF(L154="Further support needed","Competence concern",IF(L154="Competence confirmed","Confirmed",IF(M154="","Missing assessment due",IF(M154&lt;TODAY(),"Assessment overdue","Assessment outstanding")))))))</f>
        <v/>
      </c>
      <c r="X154" s="8">
        <f>IF(OR(A154="",F154&lt;&gt;"Active"),"",IF(T154="Closed","Closed",IF(AND(T154="Not needed",Q154="",R154="",S154=""),"No action",IF(OR(Q154="",R154="",S154="",T154&lt;&gt;"Open"),"Check action details",IF(S154&lt;TODAY(),"Action overdue","Action open")))))</f>
        <v/>
      </c>
      <c r="Y154" s="8">
        <f>IF(COUNTA(A154:T154)=0,"",IF(F154="Archived","Archived",IF(OR(A154="",B154="",C154="",D154="",E154="",F154&lt;&gt;"Active",COUNTIF(Roles,B154)=0,COUNTIF(Branches,C154)=0,COUNTIF(LearningStatuses,G154)=0,COUNTIF(AssessmentRequired,K154)=0,COUNTIF(AssessmentStatuses,L154)=0,COUNTIF(ActionStatuses,T154)=0,AND(H154&lt;&gt;"",NOT(ISNUMBER(H154))),AND(I154&lt;&gt;"",OR(NOT(ISNUMBER(I154)),I154&gt;TODAY())),AND(J154&lt;&gt;"",NOT(ISNUMBER(J154))),AND(M154&lt;&gt;"",NOT(ISNUMBER(M154))),AND(N154&lt;&gt;"",OR(NOT(ISNUMBER(N154)),N154&gt;TODAY())),AND(S154&lt;&gt;"",NOT(ISNUMBER(S154))),AND(G154="Completed",OR(I154="",P154="",J154="")),AND(G154&lt;&gt;"Completed",OR(I154&lt;&gt;"",H154="")),AND(K154="No",L154&lt;&gt;"Not required"),AND(K154="Yes",OR(L154="Not required",AND(L154&lt;&gt;"Competence confirmed",M154=""))),AND(OR(L154="Competence confirmed",L154="Further support needed"),OR(N154="",O154="",P154="")),AND(L154="Further support needed",T154&lt;&gt;"Open"),X154="Check action details",AND(T154="Closed",OR(Q154="",R154="",P154=""))),"Check required fields/dates","Recorded - verify evidence")))</f>
        <v/>
      </c>
    </row>
    <row r="155" spans="1:25" ht="32" customHeight="1">
      <c r="A155" s="6"/>
      <c r="B155" s="6"/>
      <c r="C155" s="6"/>
      <c r="D155" s="6"/>
      <c r="E155" s="6"/>
      <c r="F155" s="6"/>
      <c r="G155" s="6"/>
      <c r="H155" s="7"/>
      <c r="I155" s="7"/>
      <c r="J155" s="7"/>
      <c r="K155" s="6"/>
      <c r="L155" s="6"/>
      <c r="M155" s="7"/>
      <c r="N155" s="7"/>
      <c r="O155" s="6"/>
      <c r="P155" s="6"/>
      <c r="Q155" s="6"/>
      <c r="R155" s="6"/>
      <c r="S155" s="7"/>
      <c r="T155" s="6"/>
      <c r="U155" s="8">
        <f>IF(OR(A155="",F155&lt;&gt;"Active"),"",IF(G155="Completed","Completed",IF(H155="","Missing deadline",IF(H155&lt;TODAY(),"Overdue learning",IF(H155&lt;=TODAY()+30,"Due within 30 days","Scheduled")))))</f>
        <v/>
      </c>
      <c r="V155" s="8">
        <f>IF(OR(A155="",F155&lt;&gt;"Active"),"",IF(G155&lt;&gt;"Completed","Not yet completed",IF(J155="","Missing review date",IF(J155&lt;TODAY(),"Review overdue",IF(J155&lt;=TODAY()+30,"Review within 30 days","Scheduled")))))</f>
        <v/>
      </c>
      <c r="W155" s="8">
        <f>IF(OR(A155="",F155&lt;&gt;"Active"),"",IF(K155="No","Not required",IF(K155&lt;&gt;"Yes","Check requirement",IF(L155="Further support needed","Competence concern",IF(L155="Competence confirmed","Confirmed",IF(M155="","Missing assessment due",IF(M155&lt;TODAY(),"Assessment overdue","Assessment outstanding")))))))</f>
        <v/>
      </c>
      <c r="X155" s="8">
        <f>IF(OR(A155="",F155&lt;&gt;"Active"),"",IF(T155="Closed","Closed",IF(AND(T155="Not needed",Q155="",R155="",S155=""),"No action",IF(OR(Q155="",R155="",S155="",T155&lt;&gt;"Open"),"Check action details",IF(S155&lt;TODAY(),"Action overdue","Action open")))))</f>
        <v/>
      </c>
      <c r="Y155" s="8">
        <f>IF(COUNTA(A155:T155)=0,"",IF(F155="Archived","Archived",IF(OR(A155="",B155="",C155="",D155="",E155="",F155&lt;&gt;"Active",COUNTIF(Roles,B155)=0,COUNTIF(Branches,C155)=0,COUNTIF(LearningStatuses,G155)=0,COUNTIF(AssessmentRequired,K155)=0,COUNTIF(AssessmentStatuses,L155)=0,COUNTIF(ActionStatuses,T155)=0,AND(H155&lt;&gt;"",NOT(ISNUMBER(H155))),AND(I155&lt;&gt;"",OR(NOT(ISNUMBER(I155)),I155&gt;TODAY())),AND(J155&lt;&gt;"",NOT(ISNUMBER(J155))),AND(M155&lt;&gt;"",NOT(ISNUMBER(M155))),AND(N155&lt;&gt;"",OR(NOT(ISNUMBER(N155)),N155&gt;TODAY())),AND(S155&lt;&gt;"",NOT(ISNUMBER(S155))),AND(G155="Completed",OR(I155="",P155="",J155="")),AND(G155&lt;&gt;"Completed",OR(I155&lt;&gt;"",H155="")),AND(K155="No",L155&lt;&gt;"Not required"),AND(K155="Yes",OR(L155="Not required",AND(L155&lt;&gt;"Competence confirmed",M155=""))),AND(OR(L155="Competence confirmed",L155="Further support needed"),OR(N155="",O155="",P155="")),AND(L155="Further support needed",T155&lt;&gt;"Open"),X155="Check action details",AND(T155="Closed",OR(Q155="",R155="",P155=""))),"Check required fields/dates","Recorded - verify evidence")))</f>
        <v/>
      </c>
    </row>
    <row r="156" spans="1:25" ht="32" customHeight="1">
      <c r="A156" s="6"/>
      <c r="B156" s="6"/>
      <c r="C156" s="6"/>
      <c r="D156" s="6"/>
      <c r="E156" s="6"/>
      <c r="F156" s="6"/>
      <c r="G156" s="6"/>
      <c r="H156" s="7"/>
      <c r="I156" s="7"/>
      <c r="J156" s="7"/>
      <c r="K156" s="6"/>
      <c r="L156" s="6"/>
      <c r="M156" s="7"/>
      <c r="N156" s="7"/>
      <c r="O156" s="6"/>
      <c r="P156" s="6"/>
      <c r="Q156" s="6"/>
      <c r="R156" s="6"/>
      <c r="S156" s="7"/>
      <c r="T156" s="6"/>
      <c r="U156" s="8">
        <f>IF(OR(A156="",F156&lt;&gt;"Active"),"",IF(G156="Completed","Completed",IF(H156="","Missing deadline",IF(H156&lt;TODAY(),"Overdue learning",IF(H156&lt;=TODAY()+30,"Due within 30 days","Scheduled")))))</f>
        <v/>
      </c>
      <c r="V156" s="8">
        <f>IF(OR(A156="",F156&lt;&gt;"Active"),"",IF(G156&lt;&gt;"Completed","Not yet completed",IF(J156="","Missing review date",IF(J156&lt;TODAY(),"Review overdue",IF(J156&lt;=TODAY()+30,"Review within 30 days","Scheduled")))))</f>
        <v/>
      </c>
      <c r="W156" s="8">
        <f>IF(OR(A156="",F156&lt;&gt;"Active"),"",IF(K156="No","Not required",IF(K156&lt;&gt;"Yes","Check requirement",IF(L156="Further support needed","Competence concern",IF(L156="Competence confirmed","Confirmed",IF(M156="","Missing assessment due",IF(M156&lt;TODAY(),"Assessment overdue","Assessment outstanding")))))))</f>
        <v/>
      </c>
      <c r="X156" s="8">
        <f>IF(OR(A156="",F156&lt;&gt;"Active"),"",IF(T156="Closed","Closed",IF(AND(T156="Not needed",Q156="",R156="",S156=""),"No action",IF(OR(Q156="",R156="",S156="",T156&lt;&gt;"Open"),"Check action details",IF(S156&lt;TODAY(),"Action overdue","Action open")))))</f>
        <v/>
      </c>
      <c r="Y156" s="8">
        <f>IF(COUNTA(A156:T156)=0,"",IF(F156="Archived","Archived",IF(OR(A156="",B156="",C156="",D156="",E156="",F156&lt;&gt;"Active",COUNTIF(Roles,B156)=0,COUNTIF(Branches,C156)=0,COUNTIF(LearningStatuses,G156)=0,COUNTIF(AssessmentRequired,K156)=0,COUNTIF(AssessmentStatuses,L156)=0,COUNTIF(ActionStatuses,T156)=0,AND(H156&lt;&gt;"",NOT(ISNUMBER(H156))),AND(I156&lt;&gt;"",OR(NOT(ISNUMBER(I156)),I156&gt;TODAY())),AND(J156&lt;&gt;"",NOT(ISNUMBER(J156))),AND(M156&lt;&gt;"",NOT(ISNUMBER(M156))),AND(N156&lt;&gt;"",OR(NOT(ISNUMBER(N156)),N156&gt;TODAY())),AND(S156&lt;&gt;"",NOT(ISNUMBER(S156))),AND(G156="Completed",OR(I156="",P156="",J156="")),AND(G156&lt;&gt;"Completed",OR(I156&lt;&gt;"",H156="")),AND(K156="No",L156&lt;&gt;"Not required"),AND(K156="Yes",OR(L156="Not required",AND(L156&lt;&gt;"Competence confirmed",M156=""))),AND(OR(L156="Competence confirmed",L156="Further support needed"),OR(N156="",O156="",P156="")),AND(L156="Further support needed",T156&lt;&gt;"Open"),X156="Check action details",AND(T156="Closed",OR(Q156="",R156="",P156=""))),"Check required fields/dates","Recorded - verify evidence")))</f>
        <v/>
      </c>
    </row>
    <row r="157" spans="1:25" ht="32" customHeight="1">
      <c r="A157" s="6"/>
      <c r="B157" s="6"/>
      <c r="C157" s="6"/>
      <c r="D157" s="6"/>
      <c r="E157" s="6"/>
      <c r="F157" s="6"/>
      <c r="G157" s="6"/>
      <c r="H157" s="7"/>
      <c r="I157" s="7"/>
      <c r="J157" s="7"/>
      <c r="K157" s="6"/>
      <c r="L157" s="6"/>
      <c r="M157" s="7"/>
      <c r="N157" s="7"/>
      <c r="O157" s="6"/>
      <c r="P157" s="6"/>
      <c r="Q157" s="6"/>
      <c r="R157" s="6"/>
      <c r="S157" s="7"/>
      <c r="T157" s="6"/>
      <c r="U157" s="8">
        <f>IF(OR(A157="",F157&lt;&gt;"Active"),"",IF(G157="Completed","Completed",IF(H157="","Missing deadline",IF(H157&lt;TODAY(),"Overdue learning",IF(H157&lt;=TODAY()+30,"Due within 30 days","Scheduled")))))</f>
        <v/>
      </c>
      <c r="V157" s="8">
        <f>IF(OR(A157="",F157&lt;&gt;"Active"),"",IF(G157&lt;&gt;"Completed","Not yet completed",IF(J157="","Missing review date",IF(J157&lt;TODAY(),"Review overdue",IF(J157&lt;=TODAY()+30,"Review within 30 days","Scheduled")))))</f>
        <v/>
      </c>
      <c r="W157" s="8">
        <f>IF(OR(A157="",F157&lt;&gt;"Active"),"",IF(K157="No","Not required",IF(K157&lt;&gt;"Yes","Check requirement",IF(L157="Further support needed","Competence concern",IF(L157="Competence confirmed","Confirmed",IF(M157="","Missing assessment due",IF(M157&lt;TODAY(),"Assessment overdue","Assessment outstanding")))))))</f>
        <v/>
      </c>
      <c r="X157" s="8">
        <f>IF(OR(A157="",F157&lt;&gt;"Active"),"",IF(T157="Closed","Closed",IF(AND(T157="Not needed",Q157="",R157="",S157=""),"No action",IF(OR(Q157="",R157="",S157="",T157&lt;&gt;"Open"),"Check action details",IF(S157&lt;TODAY(),"Action overdue","Action open")))))</f>
        <v/>
      </c>
      <c r="Y157" s="8">
        <f>IF(COUNTA(A157:T157)=0,"",IF(F157="Archived","Archived",IF(OR(A157="",B157="",C157="",D157="",E157="",F157&lt;&gt;"Active",COUNTIF(Roles,B157)=0,COUNTIF(Branches,C157)=0,COUNTIF(LearningStatuses,G157)=0,COUNTIF(AssessmentRequired,K157)=0,COUNTIF(AssessmentStatuses,L157)=0,COUNTIF(ActionStatuses,T157)=0,AND(H157&lt;&gt;"",NOT(ISNUMBER(H157))),AND(I157&lt;&gt;"",OR(NOT(ISNUMBER(I157)),I157&gt;TODAY())),AND(J157&lt;&gt;"",NOT(ISNUMBER(J157))),AND(M157&lt;&gt;"",NOT(ISNUMBER(M157))),AND(N157&lt;&gt;"",OR(NOT(ISNUMBER(N157)),N157&gt;TODAY())),AND(S157&lt;&gt;"",NOT(ISNUMBER(S157))),AND(G157="Completed",OR(I157="",P157="",J157="")),AND(G157&lt;&gt;"Completed",OR(I157&lt;&gt;"",H157="")),AND(K157="No",L157&lt;&gt;"Not required"),AND(K157="Yes",OR(L157="Not required",AND(L157&lt;&gt;"Competence confirmed",M157=""))),AND(OR(L157="Competence confirmed",L157="Further support needed"),OR(N157="",O157="",P157="")),AND(L157="Further support needed",T157&lt;&gt;"Open"),X157="Check action details",AND(T157="Closed",OR(Q157="",R157="",P157=""))),"Check required fields/dates","Recorded - verify evidence")))</f>
        <v/>
      </c>
    </row>
    <row r="158" spans="1:25" ht="32" customHeight="1">
      <c r="A158" s="6"/>
      <c r="B158" s="6"/>
      <c r="C158" s="6"/>
      <c r="D158" s="6"/>
      <c r="E158" s="6"/>
      <c r="F158" s="6"/>
      <c r="G158" s="6"/>
      <c r="H158" s="7"/>
      <c r="I158" s="7"/>
      <c r="J158" s="7"/>
      <c r="K158" s="6"/>
      <c r="L158" s="6"/>
      <c r="M158" s="7"/>
      <c r="N158" s="7"/>
      <c r="O158" s="6"/>
      <c r="P158" s="6"/>
      <c r="Q158" s="6"/>
      <c r="R158" s="6"/>
      <c r="S158" s="7"/>
      <c r="T158" s="6"/>
      <c r="U158" s="8">
        <f>IF(OR(A158="",F158&lt;&gt;"Active"),"",IF(G158="Completed","Completed",IF(H158="","Missing deadline",IF(H158&lt;TODAY(),"Overdue learning",IF(H158&lt;=TODAY()+30,"Due within 30 days","Scheduled")))))</f>
        <v/>
      </c>
      <c r="V158" s="8">
        <f>IF(OR(A158="",F158&lt;&gt;"Active"),"",IF(G158&lt;&gt;"Completed","Not yet completed",IF(J158="","Missing review date",IF(J158&lt;TODAY(),"Review overdue",IF(J158&lt;=TODAY()+30,"Review within 30 days","Scheduled")))))</f>
        <v/>
      </c>
      <c r="W158" s="8">
        <f>IF(OR(A158="",F158&lt;&gt;"Active"),"",IF(K158="No","Not required",IF(K158&lt;&gt;"Yes","Check requirement",IF(L158="Further support needed","Competence concern",IF(L158="Competence confirmed","Confirmed",IF(M158="","Missing assessment due",IF(M158&lt;TODAY(),"Assessment overdue","Assessment outstanding")))))))</f>
        <v/>
      </c>
      <c r="X158" s="8">
        <f>IF(OR(A158="",F158&lt;&gt;"Active"),"",IF(T158="Closed","Closed",IF(AND(T158="Not needed",Q158="",R158="",S158=""),"No action",IF(OR(Q158="",R158="",S158="",T158&lt;&gt;"Open"),"Check action details",IF(S158&lt;TODAY(),"Action overdue","Action open")))))</f>
        <v/>
      </c>
      <c r="Y158" s="8">
        <f>IF(COUNTA(A158:T158)=0,"",IF(F158="Archived","Archived",IF(OR(A158="",B158="",C158="",D158="",E158="",F158&lt;&gt;"Active",COUNTIF(Roles,B158)=0,COUNTIF(Branches,C158)=0,COUNTIF(LearningStatuses,G158)=0,COUNTIF(AssessmentRequired,K158)=0,COUNTIF(AssessmentStatuses,L158)=0,COUNTIF(ActionStatuses,T158)=0,AND(H158&lt;&gt;"",NOT(ISNUMBER(H158))),AND(I158&lt;&gt;"",OR(NOT(ISNUMBER(I158)),I158&gt;TODAY())),AND(J158&lt;&gt;"",NOT(ISNUMBER(J158))),AND(M158&lt;&gt;"",NOT(ISNUMBER(M158))),AND(N158&lt;&gt;"",OR(NOT(ISNUMBER(N158)),N158&gt;TODAY())),AND(S158&lt;&gt;"",NOT(ISNUMBER(S158))),AND(G158="Completed",OR(I158="",P158="",J158="")),AND(G158&lt;&gt;"Completed",OR(I158&lt;&gt;"",H158="")),AND(K158="No",L158&lt;&gt;"Not required"),AND(K158="Yes",OR(L158="Not required",AND(L158&lt;&gt;"Competence confirmed",M158=""))),AND(OR(L158="Competence confirmed",L158="Further support needed"),OR(N158="",O158="",P158="")),AND(L158="Further support needed",T158&lt;&gt;"Open"),X158="Check action details",AND(T158="Closed",OR(Q158="",R158="",P158=""))),"Check required fields/dates","Recorded - verify evidence")))</f>
        <v/>
      </c>
    </row>
    <row r="159" spans="1:25" ht="32" customHeight="1">
      <c r="A159" s="6"/>
      <c r="B159" s="6"/>
      <c r="C159" s="6"/>
      <c r="D159" s="6"/>
      <c r="E159" s="6"/>
      <c r="F159" s="6"/>
      <c r="G159" s="6"/>
      <c r="H159" s="7"/>
      <c r="I159" s="7"/>
      <c r="J159" s="7"/>
      <c r="K159" s="6"/>
      <c r="L159" s="6"/>
      <c r="M159" s="7"/>
      <c r="N159" s="7"/>
      <c r="O159" s="6"/>
      <c r="P159" s="6"/>
      <c r="Q159" s="6"/>
      <c r="R159" s="6"/>
      <c r="S159" s="7"/>
      <c r="T159" s="6"/>
      <c r="U159" s="8">
        <f>IF(OR(A159="",F159&lt;&gt;"Active"),"",IF(G159="Completed","Completed",IF(H159="","Missing deadline",IF(H159&lt;TODAY(),"Overdue learning",IF(H159&lt;=TODAY()+30,"Due within 30 days","Scheduled")))))</f>
        <v/>
      </c>
      <c r="V159" s="8">
        <f>IF(OR(A159="",F159&lt;&gt;"Active"),"",IF(G159&lt;&gt;"Completed","Not yet completed",IF(J159="","Missing review date",IF(J159&lt;TODAY(),"Review overdue",IF(J159&lt;=TODAY()+30,"Review within 30 days","Scheduled")))))</f>
        <v/>
      </c>
      <c r="W159" s="8">
        <f>IF(OR(A159="",F159&lt;&gt;"Active"),"",IF(K159="No","Not required",IF(K159&lt;&gt;"Yes","Check requirement",IF(L159="Further support needed","Competence concern",IF(L159="Competence confirmed","Confirmed",IF(M159="","Missing assessment due",IF(M159&lt;TODAY(),"Assessment overdue","Assessment outstanding")))))))</f>
        <v/>
      </c>
      <c r="X159" s="8">
        <f>IF(OR(A159="",F159&lt;&gt;"Active"),"",IF(T159="Closed","Closed",IF(AND(T159="Not needed",Q159="",R159="",S159=""),"No action",IF(OR(Q159="",R159="",S159="",T159&lt;&gt;"Open"),"Check action details",IF(S159&lt;TODAY(),"Action overdue","Action open")))))</f>
        <v/>
      </c>
      <c r="Y159" s="8">
        <f>IF(COUNTA(A159:T159)=0,"",IF(F159="Archived","Archived",IF(OR(A159="",B159="",C159="",D159="",E159="",F159&lt;&gt;"Active",COUNTIF(Roles,B159)=0,COUNTIF(Branches,C159)=0,COUNTIF(LearningStatuses,G159)=0,COUNTIF(AssessmentRequired,K159)=0,COUNTIF(AssessmentStatuses,L159)=0,COUNTIF(ActionStatuses,T159)=0,AND(H159&lt;&gt;"",NOT(ISNUMBER(H159))),AND(I159&lt;&gt;"",OR(NOT(ISNUMBER(I159)),I159&gt;TODAY())),AND(J159&lt;&gt;"",NOT(ISNUMBER(J159))),AND(M159&lt;&gt;"",NOT(ISNUMBER(M159))),AND(N159&lt;&gt;"",OR(NOT(ISNUMBER(N159)),N159&gt;TODAY())),AND(S159&lt;&gt;"",NOT(ISNUMBER(S159))),AND(G159="Completed",OR(I159="",P159="",J159="")),AND(G159&lt;&gt;"Completed",OR(I159&lt;&gt;"",H159="")),AND(K159="No",L159&lt;&gt;"Not required"),AND(K159="Yes",OR(L159="Not required",AND(L159&lt;&gt;"Competence confirmed",M159=""))),AND(OR(L159="Competence confirmed",L159="Further support needed"),OR(N159="",O159="",P159="")),AND(L159="Further support needed",T159&lt;&gt;"Open"),X159="Check action details",AND(T159="Closed",OR(Q159="",R159="",P159=""))),"Check required fields/dates","Recorded - verify evidence")))</f>
        <v/>
      </c>
    </row>
    <row r="160" spans="1:25" ht="32" customHeight="1">
      <c r="A160" s="6"/>
      <c r="B160" s="6"/>
      <c r="C160" s="6"/>
      <c r="D160" s="6"/>
      <c r="E160" s="6"/>
      <c r="F160" s="6"/>
      <c r="G160" s="6"/>
      <c r="H160" s="7"/>
      <c r="I160" s="7"/>
      <c r="J160" s="7"/>
      <c r="K160" s="6"/>
      <c r="L160" s="6"/>
      <c r="M160" s="7"/>
      <c r="N160" s="7"/>
      <c r="O160" s="6"/>
      <c r="P160" s="6"/>
      <c r="Q160" s="6"/>
      <c r="R160" s="6"/>
      <c r="S160" s="7"/>
      <c r="T160" s="6"/>
      <c r="U160" s="8">
        <f>IF(OR(A160="",F160&lt;&gt;"Active"),"",IF(G160="Completed","Completed",IF(H160="","Missing deadline",IF(H160&lt;TODAY(),"Overdue learning",IF(H160&lt;=TODAY()+30,"Due within 30 days","Scheduled")))))</f>
        <v/>
      </c>
      <c r="V160" s="8">
        <f>IF(OR(A160="",F160&lt;&gt;"Active"),"",IF(G160&lt;&gt;"Completed","Not yet completed",IF(J160="","Missing review date",IF(J160&lt;TODAY(),"Review overdue",IF(J160&lt;=TODAY()+30,"Review within 30 days","Scheduled")))))</f>
        <v/>
      </c>
      <c r="W160" s="8">
        <f>IF(OR(A160="",F160&lt;&gt;"Active"),"",IF(K160="No","Not required",IF(K160&lt;&gt;"Yes","Check requirement",IF(L160="Further support needed","Competence concern",IF(L160="Competence confirmed","Confirmed",IF(M160="","Missing assessment due",IF(M160&lt;TODAY(),"Assessment overdue","Assessment outstanding")))))))</f>
        <v/>
      </c>
      <c r="X160" s="8">
        <f>IF(OR(A160="",F160&lt;&gt;"Active"),"",IF(T160="Closed","Closed",IF(AND(T160="Not needed",Q160="",R160="",S160=""),"No action",IF(OR(Q160="",R160="",S160="",T160&lt;&gt;"Open"),"Check action details",IF(S160&lt;TODAY(),"Action overdue","Action open")))))</f>
        <v/>
      </c>
      <c r="Y160" s="8">
        <f>IF(COUNTA(A160:T160)=0,"",IF(F160="Archived","Archived",IF(OR(A160="",B160="",C160="",D160="",E160="",F160&lt;&gt;"Active",COUNTIF(Roles,B160)=0,COUNTIF(Branches,C160)=0,COUNTIF(LearningStatuses,G160)=0,COUNTIF(AssessmentRequired,K160)=0,COUNTIF(AssessmentStatuses,L160)=0,COUNTIF(ActionStatuses,T160)=0,AND(H160&lt;&gt;"",NOT(ISNUMBER(H160))),AND(I160&lt;&gt;"",OR(NOT(ISNUMBER(I160)),I160&gt;TODAY())),AND(J160&lt;&gt;"",NOT(ISNUMBER(J160))),AND(M160&lt;&gt;"",NOT(ISNUMBER(M160))),AND(N160&lt;&gt;"",OR(NOT(ISNUMBER(N160)),N160&gt;TODAY())),AND(S160&lt;&gt;"",NOT(ISNUMBER(S160))),AND(G160="Completed",OR(I160="",P160="",J160="")),AND(G160&lt;&gt;"Completed",OR(I160&lt;&gt;"",H160="")),AND(K160="No",L160&lt;&gt;"Not required"),AND(K160="Yes",OR(L160="Not required",AND(L160&lt;&gt;"Competence confirmed",M160=""))),AND(OR(L160="Competence confirmed",L160="Further support needed"),OR(N160="",O160="",P160="")),AND(L160="Further support needed",T160&lt;&gt;"Open"),X160="Check action details",AND(T160="Closed",OR(Q160="",R160="",P160=""))),"Check required fields/dates","Recorded - verify evidence")))</f>
        <v/>
      </c>
    </row>
    <row r="161" spans="1:25" ht="32" customHeight="1">
      <c r="A161" s="6"/>
      <c r="B161" s="6"/>
      <c r="C161" s="6"/>
      <c r="D161" s="6"/>
      <c r="E161" s="6"/>
      <c r="F161" s="6"/>
      <c r="G161" s="6"/>
      <c r="H161" s="7"/>
      <c r="I161" s="7"/>
      <c r="J161" s="7"/>
      <c r="K161" s="6"/>
      <c r="L161" s="6"/>
      <c r="M161" s="7"/>
      <c r="N161" s="7"/>
      <c r="O161" s="6"/>
      <c r="P161" s="6"/>
      <c r="Q161" s="6"/>
      <c r="R161" s="6"/>
      <c r="S161" s="7"/>
      <c r="T161" s="6"/>
      <c r="U161" s="8">
        <f>IF(OR(A161="",F161&lt;&gt;"Active"),"",IF(G161="Completed","Completed",IF(H161="","Missing deadline",IF(H161&lt;TODAY(),"Overdue learning",IF(H161&lt;=TODAY()+30,"Due within 30 days","Scheduled")))))</f>
        <v/>
      </c>
      <c r="V161" s="8">
        <f>IF(OR(A161="",F161&lt;&gt;"Active"),"",IF(G161&lt;&gt;"Completed","Not yet completed",IF(J161="","Missing review date",IF(J161&lt;TODAY(),"Review overdue",IF(J161&lt;=TODAY()+30,"Review within 30 days","Scheduled")))))</f>
        <v/>
      </c>
      <c r="W161" s="8">
        <f>IF(OR(A161="",F161&lt;&gt;"Active"),"",IF(K161="No","Not required",IF(K161&lt;&gt;"Yes","Check requirement",IF(L161="Further support needed","Competence concern",IF(L161="Competence confirmed","Confirmed",IF(M161="","Missing assessment due",IF(M161&lt;TODAY(),"Assessment overdue","Assessment outstanding")))))))</f>
        <v/>
      </c>
      <c r="X161" s="8">
        <f>IF(OR(A161="",F161&lt;&gt;"Active"),"",IF(T161="Closed","Closed",IF(AND(T161="Not needed",Q161="",R161="",S161=""),"No action",IF(OR(Q161="",R161="",S161="",T161&lt;&gt;"Open"),"Check action details",IF(S161&lt;TODAY(),"Action overdue","Action open")))))</f>
        <v/>
      </c>
      <c r="Y161" s="8">
        <f>IF(COUNTA(A161:T161)=0,"",IF(F161="Archived","Archived",IF(OR(A161="",B161="",C161="",D161="",E161="",F161&lt;&gt;"Active",COUNTIF(Roles,B161)=0,COUNTIF(Branches,C161)=0,COUNTIF(LearningStatuses,G161)=0,COUNTIF(AssessmentRequired,K161)=0,COUNTIF(AssessmentStatuses,L161)=0,COUNTIF(ActionStatuses,T161)=0,AND(H161&lt;&gt;"",NOT(ISNUMBER(H161))),AND(I161&lt;&gt;"",OR(NOT(ISNUMBER(I161)),I161&gt;TODAY())),AND(J161&lt;&gt;"",NOT(ISNUMBER(J161))),AND(M161&lt;&gt;"",NOT(ISNUMBER(M161))),AND(N161&lt;&gt;"",OR(NOT(ISNUMBER(N161)),N161&gt;TODAY())),AND(S161&lt;&gt;"",NOT(ISNUMBER(S161))),AND(G161="Completed",OR(I161="",P161="",J161="")),AND(G161&lt;&gt;"Completed",OR(I161&lt;&gt;"",H161="")),AND(K161="No",L161&lt;&gt;"Not required"),AND(K161="Yes",OR(L161="Not required",AND(L161&lt;&gt;"Competence confirmed",M161=""))),AND(OR(L161="Competence confirmed",L161="Further support needed"),OR(N161="",O161="",P161="")),AND(L161="Further support needed",T161&lt;&gt;"Open"),X161="Check action details",AND(T161="Closed",OR(Q161="",R161="",P161=""))),"Check required fields/dates","Recorded - verify evidence")))</f>
        <v/>
      </c>
    </row>
    <row r="162" spans="1:25" ht="32" customHeight="1">
      <c r="A162" s="6"/>
      <c r="B162" s="6"/>
      <c r="C162" s="6"/>
      <c r="D162" s="6"/>
      <c r="E162" s="6"/>
      <c r="F162" s="6"/>
      <c r="G162" s="6"/>
      <c r="H162" s="7"/>
      <c r="I162" s="7"/>
      <c r="J162" s="7"/>
      <c r="K162" s="6"/>
      <c r="L162" s="6"/>
      <c r="M162" s="7"/>
      <c r="N162" s="7"/>
      <c r="O162" s="6"/>
      <c r="P162" s="6"/>
      <c r="Q162" s="6"/>
      <c r="R162" s="6"/>
      <c r="S162" s="7"/>
      <c r="T162" s="6"/>
      <c r="U162" s="8">
        <f>IF(OR(A162="",F162&lt;&gt;"Active"),"",IF(G162="Completed","Completed",IF(H162="","Missing deadline",IF(H162&lt;TODAY(),"Overdue learning",IF(H162&lt;=TODAY()+30,"Due within 30 days","Scheduled")))))</f>
        <v/>
      </c>
      <c r="V162" s="8">
        <f>IF(OR(A162="",F162&lt;&gt;"Active"),"",IF(G162&lt;&gt;"Completed","Not yet completed",IF(J162="","Missing review date",IF(J162&lt;TODAY(),"Review overdue",IF(J162&lt;=TODAY()+30,"Review within 30 days","Scheduled")))))</f>
        <v/>
      </c>
      <c r="W162" s="8">
        <f>IF(OR(A162="",F162&lt;&gt;"Active"),"",IF(K162="No","Not required",IF(K162&lt;&gt;"Yes","Check requirement",IF(L162="Further support needed","Competence concern",IF(L162="Competence confirmed","Confirmed",IF(M162="","Missing assessment due",IF(M162&lt;TODAY(),"Assessment overdue","Assessment outstanding")))))))</f>
        <v/>
      </c>
      <c r="X162" s="8">
        <f>IF(OR(A162="",F162&lt;&gt;"Active"),"",IF(T162="Closed","Closed",IF(AND(T162="Not needed",Q162="",R162="",S162=""),"No action",IF(OR(Q162="",R162="",S162="",T162&lt;&gt;"Open"),"Check action details",IF(S162&lt;TODAY(),"Action overdue","Action open")))))</f>
        <v/>
      </c>
      <c r="Y162" s="8">
        <f>IF(COUNTA(A162:T162)=0,"",IF(F162="Archived","Archived",IF(OR(A162="",B162="",C162="",D162="",E162="",F162&lt;&gt;"Active",COUNTIF(Roles,B162)=0,COUNTIF(Branches,C162)=0,COUNTIF(LearningStatuses,G162)=0,COUNTIF(AssessmentRequired,K162)=0,COUNTIF(AssessmentStatuses,L162)=0,COUNTIF(ActionStatuses,T162)=0,AND(H162&lt;&gt;"",NOT(ISNUMBER(H162))),AND(I162&lt;&gt;"",OR(NOT(ISNUMBER(I162)),I162&gt;TODAY())),AND(J162&lt;&gt;"",NOT(ISNUMBER(J162))),AND(M162&lt;&gt;"",NOT(ISNUMBER(M162))),AND(N162&lt;&gt;"",OR(NOT(ISNUMBER(N162)),N162&gt;TODAY())),AND(S162&lt;&gt;"",NOT(ISNUMBER(S162))),AND(G162="Completed",OR(I162="",P162="",J162="")),AND(G162&lt;&gt;"Completed",OR(I162&lt;&gt;"",H162="")),AND(K162="No",L162&lt;&gt;"Not required"),AND(K162="Yes",OR(L162="Not required",AND(L162&lt;&gt;"Competence confirmed",M162=""))),AND(OR(L162="Competence confirmed",L162="Further support needed"),OR(N162="",O162="",P162="")),AND(L162="Further support needed",T162&lt;&gt;"Open"),X162="Check action details",AND(T162="Closed",OR(Q162="",R162="",P162=""))),"Check required fields/dates","Recorded - verify evidence")))</f>
        <v/>
      </c>
    </row>
    <row r="163" spans="1:25" ht="32" customHeight="1">
      <c r="A163" s="6"/>
      <c r="B163" s="6"/>
      <c r="C163" s="6"/>
      <c r="D163" s="6"/>
      <c r="E163" s="6"/>
      <c r="F163" s="6"/>
      <c r="G163" s="6"/>
      <c r="H163" s="7"/>
      <c r="I163" s="7"/>
      <c r="J163" s="7"/>
      <c r="K163" s="6"/>
      <c r="L163" s="6"/>
      <c r="M163" s="7"/>
      <c r="N163" s="7"/>
      <c r="O163" s="6"/>
      <c r="P163" s="6"/>
      <c r="Q163" s="6"/>
      <c r="R163" s="6"/>
      <c r="S163" s="7"/>
      <c r="T163" s="6"/>
      <c r="U163" s="8">
        <f>IF(OR(A163="",F163&lt;&gt;"Active"),"",IF(G163="Completed","Completed",IF(H163="","Missing deadline",IF(H163&lt;TODAY(),"Overdue learning",IF(H163&lt;=TODAY()+30,"Due within 30 days","Scheduled")))))</f>
        <v/>
      </c>
      <c r="V163" s="8">
        <f>IF(OR(A163="",F163&lt;&gt;"Active"),"",IF(G163&lt;&gt;"Completed","Not yet completed",IF(J163="","Missing review date",IF(J163&lt;TODAY(),"Review overdue",IF(J163&lt;=TODAY()+30,"Review within 30 days","Scheduled")))))</f>
        <v/>
      </c>
      <c r="W163" s="8">
        <f>IF(OR(A163="",F163&lt;&gt;"Active"),"",IF(K163="No","Not required",IF(K163&lt;&gt;"Yes","Check requirement",IF(L163="Further support needed","Competence concern",IF(L163="Competence confirmed","Confirmed",IF(M163="","Missing assessment due",IF(M163&lt;TODAY(),"Assessment overdue","Assessment outstanding")))))))</f>
        <v/>
      </c>
      <c r="X163" s="8">
        <f>IF(OR(A163="",F163&lt;&gt;"Active"),"",IF(T163="Closed","Closed",IF(AND(T163="Not needed",Q163="",R163="",S163=""),"No action",IF(OR(Q163="",R163="",S163="",T163&lt;&gt;"Open"),"Check action details",IF(S163&lt;TODAY(),"Action overdue","Action open")))))</f>
        <v/>
      </c>
      <c r="Y163" s="8">
        <f>IF(COUNTA(A163:T163)=0,"",IF(F163="Archived","Archived",IF(OR(A163="",B163="",C163="",D163="",E163="",F163&lt;&gt;"Active",COUNTIF(Roles,B163)=0,COUNTIF(Branches,C163)=0,COUNTIF(LearningStatuses,G163)=0,COUNTIF(AssessmentRequired,K163)=0,COUNTIF(AssessmentStatuses,L163)=0,COUNTIF(ActionStatuses,T163)=0,AND(H163&lt;&gt;"",NOT(ISNUMBER(H163))),AND(I163&lt;&gt;"",OR(NOT(ISNUMBER(I163)),I163&gt;TODAY())),AND(J163&lt;&gt;"",NOT(ISNUMBER(J163))),AND(M163&lt;&gt;"",NOT(ISNUMBER(M163))),AND(N163&lt;&gt;"",OR(NOT(ISNUMBER(N163)),N163&gt;TODAY())),AND(S163&lt;&gt;"",NOT(ISNUMBER(S163))),AND(G163="Completed",OR(I163="",P163="",J163="")),AND(G163&lt;&gt;"Completed",OR(I163&lt;&gt;"",H163="")),AND(K163="No",L163&lt;&gt;"Not required"),AND(K163="Yes",OR(L163="Not required",AND(L163&lt;&gt;"Competence confirmed",M163=""))),AND(OR(L163="Competence confirmed",L163="Further support needed"),OR(N163="",O163="",P163="")),AND(L163="Further support needed",T163&lt;&gt;"Open"),X163="Check action details",AND(T163="Closed",OR(Q163="",R163="",P163=""))),"Check required fields/dates","Recorded - verify evidence")))</f>
        <v/>
      </c>
    </row>
    <row r="164" spans="1:25" ht="32" customHeight="1">
      <c r="A164" s="6"/>
      <c r="B164" s="6"/>
      <c r="C164" s="6"/>
      <c r="D164" s="6"/>
      <c r="E164" s="6"/>
      <c r="F164" s="6"/>
      <c r="G164" s="6"/>
      <c r="H164" s="7"/>
      <c r="I164" s="7"/>
      <c r="J164" s="7"/>
      <c r="K164" s="6"/>
      <c r="L164" s="6"/>
      <c r="M164" s="7"/>
      <c r="N164" s="7"/>
      <c r="O164" s="6"/>
      <c r="P164" s="6"/>
      <c r="Q164" s="6"/>
      <c r="R164" s="6"/>
      <c r="S164" s="7"/>
      <c r="T164" s="6"/>
      <c r="U164" s="8">
        <f>IF(OR(A164="",F164&lt;&gt;"Active"),"",IF(G164="Completed","Completed",IF(H164="","Missing deadline",IF(H164&lt;TODAY(),"Overdue learning",IF(H164&lt;=TODAY()+30,"Due within 30 days","Scheduled")))))</f>
        <v/>
      </c>
      <c r="V164" s="8">
        <f>IF(OR(A164="",F164&lt;&gt;"Active"),"",IF(G164&lt;&gt;"Completed","Not yet completed",IF(J164="","Missing review date",IF(J164&lt;TODAY(),"Review overdue",IF(J164&lt;=TODAY()+30,"Review within 30 days","Scheduled")))))</f>
        <v/>
      </c>
      <c r="W164" s="8">
        <f>IF(OR(A164="",F164&lt;&gt;"Active"),"",IF(K164="No","Not required",IF(K164&lt;&gt;"Yes","Check requirement",IF(L164="Further support needed","Competence concern",IF(L164="Competence confirmed","Confirmed",IF(M164="","Missing assessment due",IF(M164&lt;TODAY(),"Assessment overdue","Assessment outstanding")))))))</f>
        <v/>
      </c>
      <c r="X164" s="8">
        <f>IF(OR(A164="",F164&lt;&gt;"Active"),"",IF(T164="Closed","Closed",IF(AND(T164="Not needed",Q164="",R164="",S164=""),"No action",IF(OR(Q164="",R164="",S164="",T164&lt;&gt;"Open"),"Check action details",IF(S164&lt;TODAY(),"Action overdue","Action open")))))</f>
        <v/>
      </c>
      <c r="Y164" s="8">
        <f>IF(COUNTA(A164:T164)=0,"",IF(F164="Archived","Archived",IF(OR(A164="",B164="",C164="",D164="",E164="",F164&lt;&gt;"Active",COUNTIF(Roles,B164)=0,COUNTIF(Branches,C164)=0,COUNTIF(LearningStatuses,G164)=0,COUNTIF(AssessmentRequired,K164)=0,COUNTIF(AssessmentStatuses,L164)=0,COUNTIF(ActionStatuses,T164)=0,AND(H164&lt;&gt;"",NOT(ISNUMBER(H164))),AND(I164&lt;&gt;"",OR(NOT(ISNUMBER(I164)),I164&gt;TODAY())),AND(J164&lt;&gt;"",NOT(ISNUMBER(J164))),AND(M164&lt;&gt;"",NOT(ISNUMBER(M164))),AND(N164&lt;&gt;"",OR(NOT(ISNUMBER(N164)),N164&gt;TODAY())),AND(S164&lt;&gt;"",NOT(ISNUMBER(S164))),AND(G164="Completed",OR(I164="",P164="",J164="")),AND(G164&lt;&gt;"Completed",OR(I164&lt;&gt;"",H164="")),AND(K164="No",L164&lt;&gt;"Not required"),AND(K164="Yes",OR(L164="Not required",AND(L164&lt;&gt;"Competence confirmed",M164=""))),AND(OR(L164="Competence confirmed",L164="Further support needed"),OR(N164="",O164="",P164="")),AND(L164="Further support needed",T164&lt;&gt;"Open"),X164="Check action details",AND(T164="Closed",OR(Q164="",R164="",P164=""))),"Check required fields/dates","Recorded - verify evidence")))</f>
        <v/>
      </c>
    </row>
    <row r="165" spans="1:25" ht="32" customHeight="1">
      <c r="A165" s="6"/>
      <c r="B165" s="6"/>
      <c r="C165" s="6"/>
      <c r="D165" s="6"/>
      <c r="E165" s="6"/>
      <c r="F165" s="6"/>
      <c r="G165" s="6"/>
      <c r="H165" s="7"/>
      <c r="I165" s="7"/>
      <c r="J165" s="7"/>
      <c r="K165" s="6"/>
      <c r="L165" s="6"/>
      <c r="M165" s="7"/>
      <c r="N165" s="7"/>
      <c r="O165" s="6"/>
      <c r="P165" s="6"/>
      <c r="Q165" s="6"/>
      <c r="R165" s="6"/>
      <c r="S165" s="7"/>
      <c r="T165" s="6"/>
      <c r="U165" s="8">
        <f>IF(OR(A165="",F165&lt;&gt;"Active"),"",IF(G165="Completed","Completed",IF(H165="","Missing deadline",IF(H165&lt;TODAY(),"Overdue learning",IF(H165&lt;=TODAY()+30,"Due within 30 days","Scheduled")))))</f>
        <v/>
      </c>
      <c r="V165" s="8">
        <f>IF(OR(A165="",F165&lt;&gt;"Active"),"",IF(G165&lt;&gt;"Completed","Not yet completed",IF(J165="","Missing review date",IF(J165&lt;TODAY(),"Review overdue",IF(J165&lt;=TODAY()+30,"Review within 30 days","Scheduled")))))</f>
        <v/>
      </c>
      <c r="W165" s="8">
        <f>IF(OR(A165="",F165&lt;&gt;"Active"),"",IF(K165="No","Not required",IF(K165&lt;&gt;"Yes","Check requirement",IF(L165="Further support needed","Competence concern",IF(L165="Competence confirmed","Confirmed",IF(M165="","Missing assessment due",IF(M165&lt;TODAY(),"Assessment overdue","Assessment outstanding")))))))</f>
        <v/>
      </c>
      <c r="X165" s="8">
        <f>IF(OR(A165="",F165&lt;&gt;"Active"),"",IF(T165="Closed","Closed",IF(AND(T165="Not needed",Q165="",R165="",S165=""),"No action",IF(OR(Q165="",R165="",S165="",T165&lt;&gt;"Open"),"Check action details",IF(S165&lt;TODAY(),"Action overdue","Action open")))))</f>
        <v/>
      </c>
      <c r="Y165" s="8">
        <f>IF(COUNTA(A165:T165)=0,"",IF(F165="Archived","Archived",IF(OR(A165="",B165="",C165="",D165="",E165="",F165&lt;&gt;"Active",COUNTIF(Roles,B165)=0,COUNTIF(Branches,C165)=0,COUNTIF(LearningStatuses,G165)=0,COUNTIF(AssessmentRequired,K165)=0,COUNTIF(AssessmentStatuses,L165)=0,COUNTIF(ActionStatuses,T165)=0,AND(H165&lt;&gt;"",NOT(ISNUMBER(H165))),AND(I165&lt;&gt;"",OR(NOT(ISNUMBER(I165)),I165&gt;TODAY())),AND(J165&lt;&gt;"",NOT(ISNUMBER(J165))),AND(M165&lt;&gt;"",NOT(ISNUMBER(M165))),AND(N165&lt;&gt;"",OR(NOT(ISNUMBER(N165)),N165&gt;TODAY())),AND(S165&lt;&gt;"",NOT(ISNUMBER(S165))),AND(G165="Completed",OR(I165="",P165="",J165="")),AND(G165&lt;&gt;"Completed",OR(I165&lt;&gt;"",H165="")),AND(K165="No",L165&lt;&gt;"Not required"),AND(K165="Yes",OR(L165="Not required",AND(L165&lt;&gt;"Competence confirmed",M165=""))),AND(OR(L165="Competence confirmed",L165="Further support needed"),OR(N165="",O165="",P165="")),AND(L165="Further support needed",T165&lt;&gt;"Open"),X165="Check action details",AND(T165="Closed",OR(Q165="",R165="",P165=""))),"Check required fields/dates","Recorded - verify evidence")))</f>
        <v/>
      </c>
    </row>
    <row r="166" spans="1:25" ht="32" customHeight="1">
      <c r="A166" s="6"/>
      <c r="B166" s="6"/>
      <c r="C166" s="6"/>
      <c r="D166" s="6"/>
      <c r="E166" s="6"/>
      <c r="F166" s="6"/>
      <c r="G166" s="6"/>
      <c r="H166" s="7"/>
      <c r="I166" s="7"/>
      <c r="J166" s="7"/>
      <c r="K166" s="6"/>
      <c r="L166" s="6"/>
      <c r="M166" s="7"/>
      <c r="N166" s="7"/>
      <c r="O166" s="6"/>
      <c r="P166" s="6"/>
      <c r="Q166" s="6"/>
      <c r="R166" s="6"/>
      <c r="S166" s="7"/>
      <c r="T166" s="6"/>
      <c r="U166" s="8">
        <f>IF(OR(A166="",F166&lt;&gt;"Active"),"",IF(G166="Completed","Completed",IF(H166="","Missing deadline",IF(H166&lt;TODAY(),"Overdue learning",IF(H166&lt;=TODAY()+30,"Due within 30 days","Scheduled")))))</f>
        <v/>
      </c>
      <c r="V166" s="8">
        <f>IF(OR(A166="",F166&lt;&gt;"Active"),"",IF(G166&lt;&gt;"Completed","Not yet completed",IF(J166="","Missing review date",IF(J166&lt;TODAY(),"Review overdue",IF(J166&lt;=TODAY()+30,"Review within 30 days","Scheduled")))))</f>
        <v/>
      </c>
      <c r="W166" s="8">
        <f>IF(OR(A166="",F166&lt;&gt;"Active"),"",IF(K166="No","Not required",IF(K166&lt;&gt;"Yes","Check requirement",IF(L166="Further support needed","Competence concern",IF(L166="Competence confirmed","Confirmed",IF(M166="","Missing assessment due",IF(M166&lt;TODAY(),"Assessment overdue","Assessment outstanding")))))))</f>
        <v/>
      </c>
      <c r="X166" s="8">
        <f>IF(OR(A166="",F166&lt;&gt;"Active"),"",IF(T166="Closed","Closed",IF(AND(T166="Not needed",Q166="",R166="",S166=""),"No action",IF(OR(Q166="",R166="",S166="",T166&lt;&gt;"Open"),"Check action details",IF(S166&lt;TODAY(),"Action overdue","Action open")))))</f>
        <v/>
      </c>
      <c r="Y166" s="8">
        <f>IF(COUNTA(A166:T166)=0,"",IF(F166="Archived","Archived",IF(OR(A166="",B166="",C166="",D166="",E166="",F166&lt;&gt;"Active",COUNTIF(Roles,B166)=0,COUNTIF(Branches,C166)=0,COUNTIF(LearningStatuses,G166)=0,COUNTIF(AssessmentRequired,K166)=0,COUNTIF(AssessmentStatuses,L166)=0,COUNTIF(ActionStatuses,T166)=0,AND(H166&lt;&gt;"",NOT(ISNUMBER(H166))),AND(I166&lt;&gt;"",OR(NOT(ISNUMBER(I166)),I166&gt;TODAY())),AND(J166&lt;&gt;"",NOT(ISNUMBER(J166))),AND(M166&lt;&gt;"",NOT(ISNUMBER(M166))),AND(N166&lt;&gt;"",OR(NOT(ISNUMBER(N166)),N166&gt;TODAY())),AND(S166&lt;&gt;"",NOT(ISNUMBER(S166))),AND(G166="Completed",OR(I166="",P166="",J166="")),AND(G166&lt;&gt;"Completed",OR(I166&lt;&gt;"",H166="")),AND(K166="No",L166&lt;&gt;"Not required"),AND(K166="Yes",OR(L166="Not required",AND(L166&lt;&gt;"Competence confirmed",M166=""))),AND(OR(L166="Competence confirmed",L166="Further support needed"),OR(N166="",O166="",P166="")),AND(L166="Further support needed",T166&lt;&gt;"Open"),X166="Check action details",AND(T166="Closed",OR(Q166="",R166="",P166=""))),"Check required fields/dates","Recorded - verify evidence")))</f>
        <v/>
      </c>
    </row>
    <row r="167" spans="1:25" ht="32" customHeight="1">
      <c r="A167" s="6"/>
      <c r="B167" s="6"/>
      <c r="C167" s="6"/>
      <c r="D167" s="6"/>
      <c r="E167" s="6"/>
      <c r="F167" s="6"/>
      <c r="G167" s="6"/>
      <c r="H167" s="7"/>
      <c r="I167" s="7"/>
      <c r="J167" s="7"/>
      <c r="K167" s="6"/>
      <c r="L167" s="6"/>
      <c r="M167" s="7"/>
      <c r="N167" s="7"/>
      <c r="O167" s="6"/>
      <c r="P167" s="6"/>
      <c r="Q167" s="6"/>
      <c r="R167" s="6"/>
      <c r="S167" s="7"/>
      <c r="T167" s="6"/>
      <c r="U167" s="8">
        <f>IF(OR(A167="",F167&lt;&gt;"Active"),"",IF(G167="Completed","Completed",IF(H167="","Missing deadline",IF(H167&lt;TODAY(),"Overdue learning",IF(H167&lt;=TODAY()+30,"Due within 30 days","Scheduled")))))</f>
        <v/>
      </c>
      <c r="V167" s="8">
        <f>IF(OR(A167="",F167&lt;&gt;"Active"),"",IF(G167&lt;&gt;"Completed","Not yet completed",IF(J167="","Missing review date",IF(J167&lt;TODAY(),"Review overdue",IF(J167&lt;=TODAY()+30,"Review within 30 days","Scheduled")))))</f>
        <v/>
      </c>
      <c r="W167" s="8">
        <f>IF(OR(A167="",F167&lt;&gt;"Active"),"",IF(K167="No","Not required",IF(K167&lt;&gt;"Yes","Check requirement",IF(L167="Further support needed","Competence concern",IF(L167="Competence confirmed","Confirmed",IF(M167="","Missing assessment due",IF(M167&lt;TODAY(),"Assessment overdue","Assessment outstanding")))))))</f>
        <v/>
      </c>
      <c r="X167" s="8">
        <f>IF(OR(A167="",F167&lt;&gt;"Active"),"",IF(T167="Closed","Closed",IF(AND(T167="Not needed",Q167="",R167="",S167=""),"No action",IF(OR(Q167="",R167="",S167="",T167&lt;&gt;"Open"),"Check action details",IF(S167&lt;TODAY(),"Action overdue","Action open")))))</f>
        <v/>
      </c>
      <c r="Y167" s="8">
        <f>IF(COUNTA(A167:T167)=0,"",IF(F167="Archived","Archived",IF(OR(A167="",B167="",C167="",D167="",E167="",F167&lt;&gt;"Active",COUNTIF(Roles,B167)=0,COUNTIF(Branches,C167)=0,COUNTIF(LearningStatuses,G167)=0,COUNTIF(AssessmentRequired,K167)=0,COUNTIF(AssessmentStatuses,L167)=0,COUNTIF(ActionStatuses,T167)=0,AND(H167&lt;&gt;"",NOT(ISNUMBER(H167))),AND(I167&lt;&gt;"",OR(NOT(ISNUMBER(I167)),I167&gt;TODAY())),AND(J167&lt;&gt;"",NOT(ISNUMBER(J167))),AND(M167&lt;&gt;"",NOT(ISNUMBER(M167))),AND(N167&lt;&gt;"",OR(NOT(ISNUMBER(N167)),N167&gt;TODAY())),AND(S167&lt;&gt;"",NOT(ISNUMBER(S167))),AND(G167="Completed",OR(I167="",P167="",J167="")),AND(G167&lt;&gt;"Completed",OR(I167&lt;&gt;"",H167="")),AND(K167="No",L167&lt;&gt;"Not required"),AND(K167="Yes",OR(L167="Not required",AND(L167&lt;&gt;"Competence confirmed",M167=""))),AND(OR(L167="Competence confirmed",L167="Further support needed"),OR(N167="",O167="",P167="")),AND(L167="Further support needed",T167&lt;&gt;"Open"),X167="Check action details",AND(T167="Closed",OR(Q167="",R167="",P167=""))),"Check required fields/dates","Recorded - verify evidence")))</f>
        <v/>
      </c>
    </row>
    <row r="168" spans="1:25" ht="32" customHeight="1">
      <c r="A168" s="6"/>
      <c r="B168" s="6"/>
      <c r="C168" s="6"/>
      <c r="D168" s="6"/>
      <c r="E168" s="6"/>
      <c r="F168" s="6"/>
      <c r="G168" s="6"/>
      <c r="H168" s="7"/>
      <c r="I168" s="7"/>
      <c r="J168" s="7"/>
      <c r="K168" s="6"/>
      <c r="L168" s="6"/>
      <c r="M168" s="7"/>
      <c r="N168" s="7"/>
      <c r="O168" s="6"/>
      <c r="P168" s="6"/>
      <c r="Q168" s="6"/>
      <c r="R168" s="6"/>
      <c r="S168" s="7"/>
      <c r="T168" s="6"/>
      <c r="U168" s="8">
        <f>IF(OR(A168="",F168&lt;&gt;"Active"),"",IF(G168="Completed","Completed",IF(H168="","Missing deadline",IF(H168&lt;TODAY(),"Overdue learning",IF(H168&lt;=TODAY()+30,"Due within 30 days","Scheduled")))))</f>
        <v/>
      </c>
      <c r="V168" s="8">
        <f>IF(OR(A168="",F168&lt;&gt;"Active"),"",IF(G168&lt;&gt;"Completed","Not yet completed",IF(J168="","Missing review date",IF(J168&lt;TODAY(),"Review overdue",IF(J168&lt;=TODAY()+30,"Review within 30 days","Scheduled")))))</f>
        <v/>
      </c>
      <c r="W168" s="8">
        <f>IF(OR(A168="",F168&lt;&gt;"Active"),"",IF(K168="No","Not required",IF(K168&lt;&gt;"Yes","Check requirement",IF(L168="Further support needed","Competence concern",IF(L168="Competence confirmed","Confirmed",IF(M168="","Missing assessment due",IF(M168&lt;TODAY(),"Assessment overdue","Assessment outstanding")))))))</f>
        <v/>
      </c>
      <c r="X168" s="8">
        <f>IF(OR(A168="",F168&lt;&gt;"Active"),"",IF(T168="Closed","Closed",IF(AND(T168="Not needed",Q168="",R168="",S168=""),"No action",IF(OR(Q168="",R168="",S168="",T168&lt;&gt;"Open"),"Check action details",IF(S168&lt;TODAY(),"Action overdue","Action open")))))</f>
        <v/>
      </c>
      <c r="Y168" s="8">
        <f>IF(COUNTA(A168:T168)=0,"",IF(F168="Archived","Archived",IF(OR(A168="",B168="",C168="",D168="",E168="",F168&lt;&gt;"Active",COUNTIF(Roles,B168)=0,COUNTIF(Branches,C168)=0,COUNTIF(LearningStatuses,G168)=0,COUNTIF(AssessmentRequired,K168)=0,COUNTIF(AssessmentStatuses,L168)=0,COUNTIF(ActionStatuses,T168)=0,AND(H168&lt;&gt;"",NOT(ISNUMBER(H168))),AND(I168&lt;&gt;"",OR(NOT(ISNUMBER(I168)),I168&gt;TODAY())),AND(J168&lt;&gt;"",NOT(ISNUMBER(J168))),AND(M168&lt;&gt;"",NOT(ISNUMBER(M168))),AND(N168&lt;&gt;"",OR(NOT(ISNUMBER(N168)),N168&gt;TODAY())),AND(S168&lt;&gt;"",NOT(ISNUMBER(S168))),AND(G168="Completed",OR(I168="",P168="",J168="")),AND(G168&lt;&gt;"Completed",OR(I168&lt;&gt;"",H168="")),AND(K168="No",L168&lt;&gt;"Not required"),AND(K168="Yes",OR(L168="Not required",AND(L168&lt;&gt;"Competence confirmed",M168=""))),AND(OR(L168="Competence confirmed",L168="Further support needed"),OR(N168="",O168="",P168="")),AND(L168="Further support needed",T168&lt;&gt;"Open"),X168="Check action details",AND(T168="Closed",OR(Q168="",R168="",P168=""))),"Check required fields/dates","Recorded - verify evidence")))</f>
        <v/>
      </c>
    </row>
    <row r="169" spans="1:25" ht="32" customHeight="1">
      <c r="A169" s="6"/>
      <c r="B169" s="6"/>
      <c r="C169" s="6"/>
      <c r="D169" s="6"/>
      <c r="E169" s="6"/>
      <c r="F169" s="6"/>
      <c r="G169" s="6"/>
      <c r="H169" s="7"/>
      <c r="I169" s="7"/>
      <c r="J169" s="7"/>
      <c r="K169" s="6"/>
      <c r="L169" s="6"/>
      <c r="M169" s="7"/>
      <c r="N169" s="7"/>
      <c r="O169" s="6"/>
      <c r="P169" s="6"/>
      <c r="Q169" s="6"/>
      <c r="R169" s="6"/>
      <c r="S169" s="7"/>
      <c r="T169" s="6"/>
      <c r="U169" s="8">
        <f>IF(OR(A169="",F169&lt;&gt;"Active"),"",IF(G169="Completed","Completed",IF(H169="","Missing deadline",IF(H169&lt;TODAY(),"Overdue learning",IF(H169&lt;=TODAY()+30,"Due within 30 days","Scheduled")))))</f>
        <v/>
      </c>
      <c r="V169" s="8">
        <f>IF(OR(A169="",F169&lt;&gt;"Active"),"",IF(G169&lt;&gt;"Completed","Not yet completed",IF(J169="","Missing review date",IF(J169&lt;TODAY(),"Review overdue",IF(J169&lt;=TODAY()+30,"Review within 30 days","Scheduled")))))</f>
        <v/>
      </c>
      <c r="W169" s="8">
        <f>IF(OR(A169="",F169&lt;&gt;"Active"),"",IF(K169="No","Not required",IF(K169&lt;&gt;"Yes","Check requirement",IF(L169="Further support needed","Competence concern",IF(L169="Competence confirmed","Confirmed",IF(M169="","Missing assessment due",IF(M169&lt;TODAY(),"Assessment overdue","Assessment outstanding")))))))</f>
        <v/>
      </c>
      <c r="X169" s="8">
        <f>IF(OR(A169="",F169&lt;&gt;"Active"),"",IF(T169="Closed","Closed",IF(AND(T169="Not needed",Q169="",R169="",S169=""),"No action",IF(OR(Q169="",R169="",S169="",T169&lt;&gt;"Open"),"Check action details",IF(S169&lt;TODAY(),"Action overdue","Action open")))))</f>
        <v/>
      </c>
      <c r="Y169" s="8">
        <f>IF(COUNTA(A169:T169)=0,"",IF(F169="Archived","Archived",IF(OR(A169="",B169="",C169="",D169="",E169="",F169&lt;&gt;"Active",COUNTIF(Roles,B169)=0,COUNTIF(Branches,C169)=0,COUNTIF(LearningStatuses,G169)=0,COUNTIF(AssessmentRequired,K169)=0,COUNTIF(AssessmentStatuses,L169)=0,COUNTIF(ActionStatuses,T169)=0,AND(H169&lt;&gt;"",NOT(ISNUMBER(H169))),AND(I169&lt;&gt;"",OR(NOT(ISNUMBER(I169)),I169&gt;TODAY())),AND(J169&lt;&gt;"",NOT(ISNUMBER(J169))),AND(M169&lt;&gt;"",NOT(ISNUMBER(M169))),AND(N169&lt;&gt;"",OR(NOT(ISNUMBER(N169)),N169&gt;TODAY())),AND(S169&lt;&gt;"",NOT(ISNUMBER(S169))),AND(G169="Completed",OR(I169="",P169="",J169="")),AND(G169&lt;&gt;"Completed",OR(I169&lt;&gt;"",H169="")),AND(K169="No",L169&lt;&gt;"Not required"),AND(K169="Yes",OR(L169="Not required",AND(L169&lt;&gt;"Competence confirmed",M169=""))),AND(OR(L169="Competence confirmed",L169="Further support needed"),OR(N169="",O169="",P169="")),AND(L169="Further support needed",T169&lt;&gt;"Open"),X169="Check action details",AND(T169="Closed",OR(Q169="",R169="",P169=""))),"Check required fields/dates","Recorded - verify evidence")))</f>
        <v/>
      </c>
    </row>
    <row r="170" spans="1:25" ht="32" customHeight="1">
      <c r="A170" s="6"/>
      <c r="B170" s="6"/>
      <c r="C170" s="6"/>
      <c r="D170" s="6"/>
      <c r="E170" s="6"/>
      <c r="F170" s="6"/>
      <c r="G170" s="6"/>
      <c r="H170" s="7"/>
      <c r="I170" s="7"/>
      <c r="J170" s="7"/>
      <c r="K170" s="6"/>
      <c r="L170" s="6"/>
      <c r="M170" s="7"/>
      <c r="N170" s="7"/>
      <c r="O170" s="6"/>
      <c r="P170" s="6"/>
      <c r="Q170" s="6"/>
      <c r="R170" s="6"/>
      <c r="S170" s="7"/>
      <c r="T170" s="6"/>
      <c r="U170" s="8">
        <f>IF(OR(A170="",F170&lt;&gt;"Active"),"",IF(G170="Completed","Completed",IF(H170="","Missing deadline",IF(H170&lt;TODAY(),"Overdue learning",IF(H170&lt;=TODAY()+30,"Due within 30 days","Scheduled")))))</f>
        <v/>
      </c>
      <c r="V170" s="8">
        <f>IF(OR(A170="",F170&lt;&gt;"Active"),"",IF(G170&lt;&gt;"Completed","Not yet completed",IF(J170="","Missing review date",IF(J170&lt;TODAY(),"Review overdue",IF(J170&lt;=TODAY()+30,"Review within 30 days","Scheduled")))))</f>
        <v/>
      </c>
      <c r="W170" s="8">
        <f>IF(OR(A170="",F170&lt;&gt;"Active"),"",IF(K170="No","Not required",IF(K170&lt;&gt;"Yes","Check requirement",IF(L170="Further support needed","Competence concern",IF(L170="Competence confirmed","Confirmed",IF(M170="","Missing assessment due",IF(M170&lt;TODAY(),"Assessment overdue","Assessment outstanding")))))))</f>
        <v/>
      </c>
      <c r="X170" s="8">
        <f>IF(OR(A170="",F170&lt;&gt;"Active"),"",IF(T170="Closed","Closed",IF(AND(T170="Not needed",Q170="",R170="",S170=""),"No action",IF(OR(Q170="",R170="",S170="",T170&lt;&gt;"Open"),"Check action details",IF(S170&lt;TODAY(),"Action overdue","Action open")))))</f>
        <v/>
      </c>
      <c r="Y170" s="8">
        <f>IF(COUNTA(A170:T170)=0,"",IF(F170="Archived","Archived",IF(OR(A170="",B170="",C170="",D170="",E170="",F170&lt;&gt;"Active",COUNTIF(Roles,B170)=0,COUNTIF(Branches,C170)=0,COUNTIF(LearningStatuses,G170)=0,COUNTIF(AssessmentRequired,K170)=0,COUNTIF(AssessmentStatuses,L170)=0,COUNTIF(ActionStatuses,T170)=0,AND(H170&lt;&gt;"",NOT(ISNUMBER(H170))),AND(I170&lt;&gt;"",OR(NOT(ISNUMBER(I170)),I170&gt;TODAY())),AND(J170&lt;&gt;"",NOT(ISNUMBER(J170))),AND(M170&lt;&gt;"",NOT(ISNUMBER(M170))),AND(N170&lt;&gt;"",OR(NOT(ISNUMBER(N170)),N170&gt;TODAY())),AND(S170&lt;&gt;"",NOT(ISNUMBER(S170))),AND(G170="Completed",OR(I170="",P170="",J170="")),AND(G170&lt;&gt;"Completed",OR(I170&lt;&gt;"",H170="")),AND(K170="No",L170&lt;&gt;"Not required"),AND(K170="Yes",OR(L170="Not required",AND(L170&lt;&gt;"Competence confirmed",M170=""))),AND(OR(L170="Competence confirmed",L170="Further support needed"),OR(N170="",O170="",P170="")),AND(L170="Further support needed",T170&lt;&gt;"Open"),X170="Check action details",AND(T170="Closed",OR(Q170="",R170="",P170=""))),"Check required fields/dates","Recorded - verify evidence")))</f>
        <v/>
      </c>
    </row>
    <row r="171" spans="1:25" ht="32" customHeight="1">
      <c r="A171" s="6"/>
      <c r="B171" s="6"/>
      <c r="C171" s="6"/>
      <c r="D171" s="6"/>
      <c r="E171" s="6"/>
      <c r="F171" s="6"/>
      <c r="G171" s="6"/>
      <c r="H171" s="7"/>
      <c r="I171" s="7"/>
      <c r="J171" s="7"/>
      <c r="K171" s="6"/>
      <c r="L171" s="6"/>
      <c r="M171" s="7"/>
      <c r="N171" s="7"/>
      <c r="O171" s="6"/>
      <c r="P171" s="6"/>
      <c r="Q171" s="6"/>
      <c r="R171" s="6"/>
      <c r="S171" s="7"/>
      <c r="T171" s="6"/>
      <c r="U171" s="8">
        <f>IF(OR(A171="",F171&lt;&gt;"Active"),"",IF(G171="Completed","Completed",IF(H171="","Missing deadline",IF(H171&lt;TODAY(),"Overdue learning",IF(H171&lt;=TODAY()+30,"Due within 30 days","Scheduled")))))</f>
        <v/>
      </c>
      <c r="V171" s="8">
        <f>IF(OR(A171="",F171&lt;&gt;"Active"),"",IF(G171&lt;&gt;"Completed","Not yet completed",IF(J171="","Missing review date",IF(J171&lt;TODAY(),"Review overdue",IF(J171&lt;=TODAY()+30,"Review within 30 days","Scheduled")))))</f>
        <v/>
      </c>
      <c r="W171" s="8">
        <f>IF(OR(A171="",F171&lt;&gt;"Active"),"",IF(K171="No","Not required",IF(K171&lt;&gt;"Yes","Check requirement",IF(L171="Further support needed","Competence concern",IF(L171="Competence confirmed","Confirmed",IF(M171="","Missing assessment due",IF(M171&lt;TODAY(),"Assessment overdue","Assessment outstanding")))))))</f>
        <v/>
      </c>
      <c r="X171" s="8">
        <f>IF(OR(A171="",F171&lt;&gt;"Active"),"",IF(T171="Closed","Closed",IF(AND(T171="Not needed",Q171="",R171="",S171=""),"No action",IF(OR(Q171="",R171="",S171="",T171&lt;&gt;"Open"),"Check action details",IF(S171&lt;TODAY(),"Action overdue","Action open")))))</f>
        <v/>
      </c>
      <c r="Y171" s="8">
        <f>IF(COUNTA(A171:T171)=0,"",IF(F171="Archived","Archived",IF(OR(A171="",B171="",C171="",D171="",E171="",F171&lt;&gt;"Active",COUNTIF(Roles,B171)=0,COUNTIF(Branches,C171)=0,COUNTIF(LearningStatuses,G171)=0,COUNTIF(AssessmentRequired,K171)=0,COUNTIF(AssessmentStatuses,L171)=0,COUNTIF(ActionStatuses,T171)=0,AND(H171&lt;&gt;"",NOT(ISNUMBER(H171))),AND(I171&lt;&gt;"",OR(NOT(ISNUMBER(I171)),I171&gt;TODAY())),AND(J171&lt;&gt;"",NOT(ISNUMBER(J171))),AND(M171&lt;&gt;"",NOT(ISNUMBER(M171))),AND(N171&lt;&gt;"",OR(NOT(ISNUMBER(N171)),N171&gt;TODAY())),AND(S171&lt;&gt;"",NOT(ISNUMBER(S171))),AND(G171="Completed",OR(I171="",P171="",J171="")),AND(G171&lt;&gt;"Completed",OR(I171&lt;&gt;"",H171="")),AND(K171="No",L171&lt;&gt;"Not required"),AND(K171="Yes",OR(L171="Not required",AND(L171&lt;&gt;"Competence confirmed",M171=""))),AND(OR(L171="Competence confirmed",L171="Further support needed"),OR(N171="",O171="",P171="")),AND(L171="Further support needed",T171&lt;&gt;"Open"),X171="Check action details",AND(T171="Closed",OR(Q171="",R171="",P171=""))),"Check required fields/dates","Recorded - verify evidence")))</f>
        <v/>
      </c>
    </row>
    <row r="172" spans="1:25" ht="32" customHeight="1">
      <c r="A172" s="6"/>
      <c r="B172" s="6"/>
      <c r="C172" s="6"/>
      <c r="D172" s="6"/>
      <c r="E172" s="6"/>
      <c r="F172" s="6"/>
      <c r="G172" s="6"/>
      <c r="H172" s="7"/>
      <c r="I172" s="7"/>
      <c r="J172" s="7"/>
      <c r="K172" s="6"/>
      <c r="L172" s="6"/>
      <c r="M172" s="7"/>
      <c r="N172" s="7"/>
      <c r="O172" s="6"/>
      <c r="P172" s="6"/>
      <c r="Q172" s="6"/>
      <c r="R172" s="6"/>
      <c r="S172" s="7"/>
      <c r="T172" s="6"/>
      <c r="U172" s="8">
        <f>IF(OR(A172="",F172&lt;&gt;"Active"),"",IF(G172="Completed","Completed",IF(H172="","Missing deadline",IF(H172&lt;TODAY(),"Overdue learning",IF(H172&lt;=TODAY()+30,"Due within 30 days","Scheduled")))))</f>
        <v/>
      </c>
      <c r="V172" s="8">
        <f>IF(OR(A172="",F172&lt;&gt;"Active"),"",IF(G172&lt;&gt;"Completed","Not yet completed",IF(J172="","Missing review date",IF(J172&lt;TODAY(),"Review overdue",IF(J172&lt;=TODAY()+30,"Review within 30 days","Scheduled")))))</f>
        <v/>
      </c>
      <c r="W172" s="8">
        <f>IF(OR(A172="",F172&lt;&gt;"Active"),"",IF(K172="No","Not required",IF(K172&lt;&gt;"Yes","Check requirement",IF(L172="Further support needed","Competence concern",IF(L172="Competence confirmed","Confirmed",IF(M172="","Missing assessment due",IF(M172&lt;TODAY(),"Assessment overdue","Assessment outstanding")))))))</f>
        <v/>
      </c>
      <c r="X172" s="8">
        <f>IF(OR(A172="",F172&lt;&gt;"Active"),"",IF(T172="Closed","Closed",IF(AND(T172="Not needed",Q172="",R172="",S172=""),"No action",IF(OR(Q172="",R172="",S172="",T172&lt;&gt;"Open"),"Check action details",IF(S172&lt;TODAY(),"Action overdue","Action open")))))</f>
        <v/>
      </c>
      <c r="Y172" s="8">
        <f>IF(COUNTA(A172:T172)=0,"",IF(F172="Archived","Archived",IF(OR(A172="",B172="",C172="",D172="",E172="",F172&lt;&gt;"Active",COUNTIF(Roles,B172)=0,COUNTIF(Branches,C172)=0,COUNTIF(LearningStatuses,G172)=0,COUNTIF(AssessmentRequired,K172)=0,COUNTIF(AssessmentStatuses,L172)=0,COUNTIF(ActionStatuses,T172)=0,AND(H172&lt;&gt;"",NOT(ISNUMBER(H172))),AND(I172&lt;&gt;"",OR(NOT(ISNUMBER(I172)),I172&gt;TODAY())),AND(J172&lt;&gt;"",NOT(ISNUMBER(J172))),AND(M172&lt;&gt;"",NOT(ISNUMBER(M172))),AND(N172&lt;&gt;"",OR(NOT(ISNUMBER(N172)),N172&gt;TODAY())),AND(S172&lt;&gt;"",NOT(ISNUMBER(S172))),AND(G172="Completed",OR(I172="",P172="",J172="")),AND(G172&lt;&gt;"Completed",OR(I172&lt;&gt;"",H172="")),AND(K172="No",L172&lt;&gt;"Not required"),AND(K172="Yes",OR(L172="Not required",AND(L172&lt;&gt;"Competence confirmed",M172=""))),AND(OR(L172="Competence confirmed",L172="Further support needed"),OR(N172="",O172="",P172="")),AND(L172="Further support needed",T172&lt;&gt;"Open"),X172="Check action details",AND(T172="Closed",OR(Q172="",R172="",P172=""))),"Check required fields/dates","Recorded - verify evidence")))</f>
        <v/>
      </c>
    </row>
    <row r="173" spans="1:25" ht="32" customHeight="1">
      <c r="A173" s="6"/>
      <c r="B173" s="6"/>
      <c r="C173" s="6"/>
      <c r="D173" s="6"/>
      <c r="E173" s="6"/>
      <c r="F173" s="6"/>
      <c r="G173" s="6"/>
      <c r="H173" s="7"/>
      <c r="I173" s="7"/>
      <c r="J173" s="7"/>
      <c r="K173" s="6"/>
      <c r="L173" s="6"/>
      <c r="M173" s="7"/>
      <c r="N173" s="7"/>
      <c r="O173" s="6"/>
      <c r="P173" s="6"/>
      <c r="Q173" s="6"/>
      <c r="R173" s="6"/>
      <c r="S173" s="7"/>
      <c r="T173" s="6"/>
      <c r="U173" s="8">
        <f>IF(OR(A173="",F173&lt;&gt;"Active"),"",IF(G173="Completed","Completed",IF(H173="","Missing deadline",IF(H173&lt;TODAY(),"Overdue learning",IF(H173&lt;=TODAY()+30,"Due within 30 days","Scheduled")))))</f>
        <v/>
      </c>
      <c r="V173" s="8">
        <f>IF(OR(A173="",F173&lt;&gt;"Active"),"",IF(G173&lt;&gt;"Completed","Not yet completed",IF(J173="","Missing review date",IF(J173&lt;TODAY(),"Review overdue",IF(J173&lt;=TODAY()+30,"Review within 30 days","Scheduled")))))</f>
        <v/>
      </c>
      <c r="W173" s="8">
        <f>IF(OR(A173="",F173&lt;&gt;"Active"),"",IF(K173="No","Not required",IF(K173&lt;&gt;"Yes","Check requirement",IF(L173="Further support needed","Competence concern",IF(L173="Competence confirmed","Confirmed",IF(M173="","Missing assessment due",IF(M173&lt;TODAY(),"Assessment overdue","Assessment outstanding")))))))</f>
        <v/>
      </c>
      <c r="X173" s="8">
        <f>IF(OR(A173="",F173&lt;&gt;"Active"),"",IF(T173="Closed","Closed",IF(AND(T173="Not needed",Q173="",R173="",S173=""),"No action",IF(OR(Q173="",R173="",S173="",T173&lt;&gt;"Open"),"Check action details",IF(S173&lt;TODAY(),"Action overdue","Action open")))))</f>
        <v/>
      </c>
      <c r="Y173" s="8">
        <f>IF(COUNTA(A173:T173)=0,"",IF(F173="Archived","Archived",IF(OR(A173="",B173="",C173="",D173="",E173="",F173&lt;&gt;"Active",COUNTIF(Roles,B173)=0,COUNTIF(Branches,C173)=0,COUNTIF(LearningStatuses,G173)=0,COUNTIF(AssessmentRequired,K173)=0,COUNTIF(AssessmentStatuses,L173)=0,COUNTIF(ActionStatuses,T173)=0,AND(H173&lt;&gt;"",NOT(ISNUMBER(H173))),AND(I173&lt;&gt;"",OR(NOT(ISNUMBER(I173)),I173&gt;TODAY())),AND(J173&lt;&gt;"",NOT(ISNUMBER(J173))),AND(M173&lt;&gt;"",NOT(ISNUMBER(M173))),AND(N173&lt;&gt;"",OR(NOT(ISNUMBER(N173)),N173&gt;TODAY())),AND(S173&lt;&gt;"",NOT(ISNUMBER(S173))),AND(G173="Completed",OR(I173="",P173="",J173="")),AND(G173&lt;&gt;"Completed",OR(I173&lt;&gt;"",H173="")),AND(K173="No",L173&lt;&gt;"Not required"),AND(K173="Yes",OR(L173="Not required",AND(L173&lt;&gt;"Competence confirmed",M173=""))),AND(OR(L173="Competence confirmed",L173="Further support needed"),OR(N173="",O173="",P173="")),AND(L173="Further support needed",T173&lt;&gt;"Open"),X173="Check action details",AND(T173="Closed",OR(Q173="",R173="",P173=""))),"Check required fields/dates","Recorded - verify evidence")))</f>
        <v/>
      </c>
    </row>
    <row r="174" spans="1:25" ht="32" customHeight="1">
      <c r="A174" s="6"/>
      <c r="B174" s="6"/>
      <c r="C174" s="6"/>
      <c r="D174" s="6"/>
      <c r="E174" s="6"/>
      <c r="F174" s="6"/>
      <c r="G174" s="6"/>
      <c r="H174" s="7"/>
      <c r="I174" s="7"/>
      <c r="J174" s="7"/>
      <c r="K174" s="6"/>
      <c r="L174" s="6"/>
      <c r="M174" s="7"/>
      <c r="N174" s="7"/>
      <c r="O174" s="6"/>
      <c r="P174" s="6"/>
      <c r="Q174" s="6"/>
      <c r="R174" s="6"/>
      <c r="S174" s="7"/>
      <c r="T174" s="6"/>
      <c r="U174" s="8">
        <f>IF(OR(A174="",F174&lt;&gt;"Active"),"",IF(G174="Completed","Completed",IF(H174="","Missing deadline",IF(H174&lt;TODAY(),"Overdue learning",IF(H174&lt;=TODAY()+30,"Due within 30 days","Scheduled")))))</f>
        <v/>
      </c>
      <c r="V174" s="8">
        <f>IF(OR(A174="",F174&lt;&gt;"Active"),"",IF(G174&lt;&gt;"Completed","Not yet completed",IF(J174="","Missing review date",IF(J174&lt;TODAY(),"Review overdue",IF(J174&lt;=TODAY()+30,"Review within 30 days","Scheduled")))))</f>
        <v/>
      </c>
      <c r="W174" s="8">
        <f>IF(OR(A174="",F174&lt;&gt;"Active"),"",IF(K174="No","Not required",IF(K174&lt;&gt;"Yes","Check requirement",IF(L174="Further support needed","Competence concern",IF(L174="Competence confirmed","Confirmed",IF(M174="","Missing assessment due",IF(M174&lt;TODAY(),"Assessment overdue","Assessment outstanding")))))))</f>
        <v/>
      </c>
      <c r="X174" s="8">
        <f>IF(OR(A174="",F174&lt;&gt;"Active"),"",IF(T174="Closed","Closed",IF(AND(T174="Not needed",Q174="",R174="",S174=""),"No action",IF(OR(Q174="",R174="",S174="",T174&lt;&gt;"Open"),"Check action details",IF(S174&lt;TODAY(),"Action overdue","Action open")))))</f>
        <v/>
      </c>
      <c r="Y174" s="8">
        <f>IF(COUNTA(A174:T174)=0,"",IF(F174="Archived","Archived",IF(OR(A174="",B174="",C174="",D174="",E174="",F174&lt;&gt;"Active",COUNTIF(Roles,B174)=0,COUNTIF(Branches,C174)=0,COUNTIF(LearningStatuses,G174)=0,COUNTIF(AssessmentRequired,K174)=0,COUNTIF(AssessmentStatuses,L174)=0,COUNTIF(ActionStatuses,T174)=0,AND(H174&lt;&gt;"",NOT(ISNUMBER(H174))),AND(I174&lt;&gt;"",OR(NOT(ISNUMBER(I174)),I174&gt;TODAY())),AND(J174&lt;&gt;"",NOT(ISNUMBER(J174))),AND(M174&lt;&gt;"",NOT(ISNUMBER(M174))),AND(N174&lt;&gt;"",OR(NOT(ISNUMBER(N174)),N174&gt;TODAY())),AND(S174&lt;&gt;"",NOT(ISNUMBER(S174))),AND(G174="Completed",OR(I174="",P174="",J174="")),AND(G174&lt;&gt;"Completed",OR(I174&lt;&gt;"",H174="")),AND(K174="No",L174&lt;&gt;"Not required"),AND(K174="Yes",OR(L174="Not required",AND(L174&lt;&gt;"Competence confirmed",M174=""))),AND(OR(L174="Competence confirmed",L174="Further support needed"),OR(N174="",O174="",P174="")),AND(L174="Further support needed",T174&lt;&gt;"Open"),X174="Check action details",AND(T174="Closed",OR(Q174="",R174="",P174=""))),"Check required fields/dates","Recorded - verify evidence")))</f>
        <v/>
      </c>
    </row>
    <row r="175" spans="1:25" ht="32" customHeight="1">
      <c r="A175" s="6"/>
      <c r="B175" s="6"/>
      <c r="C175" s="6"/>
      <c r="D175" s="6"/>
      <c r="E175" s="6"/>
      <c r="F175" s="6"/>
      <c r="G175" s="6"/>
      <c r="H175" s="7"/>
      <c r="I175" s="7"/>
      <c r="J175" s="7"/>
      <c r="K175" s="6"/>
      <c r="L175" s="6"/>
      <c r="M175" s="7"/>
      <c r="N175" s="7"/>
      <c r="O175" s="6"/>
      <c r="P175" s="6"/>
      <c r="Q175" s="6"/>
      <c r="R175" s="6"/>
      <c r="S175" s="7"/>
      <c r="T175" s="6"/>
      <c r="U175" s="8">
        <f>IF(OR(A175="",F175&lt;&gt;"Active"),"",IF(G175="Completed","Completed",IF(H175="","Missing deadline",IF(H175&lt;TODAY(),"Overdue learning",IF(H175&lt;=TODAY()+30,"Due within 30 days","Scheduled")))))</f>
        <v/>
      </c>
      <c r="V175" s="8">
        <f>IF(OR(A175="",F175&lt;&gt;"Active"),"",IF(G175&lt;&gt;"Completed","Not yet completed",IF(J175="","Missing review date",IF(J175&lt;TODAY(),"Review overdue",IF(J175&lt;=TODAY()+30,"Review within 30 days","Scheduled")))))</f>
        <v/>
      </c>
      <c r="W175" s="8">
        <f>IF(OR(A175="",F175&lt;&gt;"Active"),"",IF(K175="No","Not required",IF(K175&lt;&gt;"Yes","Check requirement",IF(L175="Further support needed","Competence concern",IF(L175="Competence confirmed","Confirmed",IF(M175="","Missing assessment due",IF(M175&lt;TODAY(),"Assessment overdue","Assessment outstanding")))))))</f>
        <v/>
      </c>
      <c r="X175" s="8">
        <f>IF(OR(A175="",F175&lt;&gt;"Active"),"",IF(T175="Closed","Closed",IF(AND(T175="Not needed",Q175="",R175="",S175=""),"No action",IF(OR(Q175="",R175="",S175="",T175&lt;&gt;"Open"),"Check action details",IF(S175&lt;TODAY(),"Action overdue","Action open")))))</f>
        <v/>
      </c>
      <c r="Y175" s="8">
        <f>IF(COUNTA(A175:T175)=0,"",IF(F175="Archived","Archived",IF(OR(A175="",B175="",C175="",D175="",E175="",F175&lt;&gt;"Active",COUNTIF(Roles,B175)=0,COUNTIF(Branches,C175)=0,COUNTIF(LearningStatuses,G175)=0,COUNTIF(AssessmentRequired,K175)=0,COUNTIF(AssessmentStatuses,L175)=0,COUNTIF(ActionStatuses,T175)=0,AND(H175&lt;&gt;"",NOT(ISNUMBER(H175))),AND(I175&lt;&gt;"",OR(NOT(ISNUMBER(I175)),I175&gt;TODAY())),AND(J175&lt;&gt;"",NOT(ISNUMBER(J175))),AND(M175&lt;&gt;"",NOT(ISNUMBER(M175))),AND(N175&lt;&gt;"",OR(NOT(ISNUMBER(N175)),N175&gt;TODAY())),AND(S175&lt;&gt;"",NOT(ISNUMBER(S175))),AND(G175="Completed",OR(I175="",P175="",J175="")),AND(G175&lt;&gt;"Completed",OR(I175&lt;&gt;"",H175="")),AND(K175="No",L175&lt;&gt;"Not required"),AND(K175="Yes",OR(L175="Not required",AND(L175&lt;&gt;"Competence confirmed",M175=""))),AND(OR(L175="Competence confirmed",L175="Further support needed"),OR(N175="",O175="",P175="")),AND(L175="Further support needed",T175&lt;&gt;"Open"),X175="Check action details",AND(T175="Closed",OR(Q175="",R175="",P175=""))),"Check required fields/dates","Recorded - verify evidence")))</f>
        <v/>
      </c>
    </row>
    <row r="176" spans="1:25" ht="32" customHeight="1">
      <c r="A176" s="6"/>
      <c r="B176" s="6"/>
      <c r="C176" s="6"/>
      <c r="D176" s="6"/>
      <c r="E176" s="6"/>
      <c r="F176" s="6"/>
      <c r="G176" s="6"/>
      <c r="H176" s="7"/>
      <c r="I176" s="7"/>
      <c r="J176" s="7"/>
      <c r="K176" s="6"/>
      <c r="L176" s="6"/>
      <c r="M176" s="7"/>
      <c r="N176" s="7"/>
      <c r="O176" s="6"/>
      <c r="P176" s="6"/>
      <c r="Q176" s="6"/>
      <c r="R176" s="6"/>
      <c r="S176" s="7"/>
      <c r="T176" s="6"/>
      <c r="U176" s="8">
        <f>IF(OR(A176="",F176&lt;&gt;"Active"),"",IF(G176="Completed","Completed",IF(H176="","Missing deadline",IF(H176&lt;TODAY(),"Overdue learning",IF(H176&lt;=TODAY()+30,"Due within 30 days","Scheduled")))))</f>
        <v/>
      </c>
      <c r="V176" s="8">
        <f>IF(OR(A176="",F176&lt;&gt;"Active"),"",IF(G176&lt;&gt;"Completed","Not yet completed",IF(J176="","Missing review date",IF(J176&lt;TODAY(),"Review overdue",IF(J176&lt;=TODAY()+30,"Review within 30 days","Scheduled")))))</f>
        <v/>
      </c>
      <c r="W176" s="8">
        <f>IF(OR(A176="",F176&lt;&gt;"Active"),"",IF(K176="No","Not required",IF(K176&lt;&gt;"Yes","Check requirement",IF(L176="Further support needed","Competence concern",IF(L176="Competence confirmed","Confirmed",IF(M176="","Missing assessment due",IF(M176&lt;TODAY(),"Assessment overdue","Assessment outstanding")))))))</f>
        <v/>
      </c>
      <c r="X176" s="8">
        <f>IF(OR(A176="",F176&lt;&gt;"Active"),"",IF(T176="Closed","Closed",IF(AND(T176="Not needed",Q176="",R176="",S176=""),"No action",IF(OR(Q176="",R176="",S176="",T176&lt;&gt;"Open"),"Check action details",IF(S176&lt;TODAY(),"Action overdue","Action open")))))</f>
        <v/>
      </c>
      <c r="Y176" s="8">
        <f>IF(COUNTA(A176:T176)=0,"",IF(F176="Archived","Archived",IF(OR(A176="",B176="",C176="",D176="",E176="",F176&lt;&gt;"Active",COUNTIF(Roles,B176)=0,COUNTIF(Branches,C176)=0,COUNTIF(LearningStatuses,G176)=0,COUNTIF(AssessmentRequired,K176)=0,COUNTIF(AssessmentStatuses,L176)=0,COUNTIF(ActionStatuses,T176)=0,AND(H176&lt;&gt;"",NOT(ISNUMBER(H176))),AND(I176&lt;&gt;"",OR(NOT(ISNUMBER(I176)),I176&gt;TODAY())),AND(J176&lt;&gt;"",NOT(ISNUMBER(J176))),AND(M176&lt;&gt;"",NOT(ISNUMBER(M176))),AND(N176&lt;&gt;"",OR(NOT(ISNUMBER(N176)),N176&gt;TODAY())),AND(S176&lt;&gt;"",NOT(ISNUMBER(S176))),AND(G176="Completed",OR(I176="",P176="",J176="")),AND(G176&lt;&gt;"Completed",OR(I176&lt;&gt;"",H176="")),AND(K176="No",L176&lt;&gt;"Not required"),AND(K176="Yes",OR(L176="Not required",AND(L176&lt;&gt;"Competence confirmed",M176=""))),AND(OR(L176="Competence confirmed",L176="Further support needed"),OR(N176="",O176="",P176="")),AND(L176="Further support needed",T176&lt;&gt;"Open"),X176="Check action details",AND(T176="Closed",OR(Q176="",R176="",P176=""))),"Check required fields/dates","Recorded - verify evidence")))</f>
        <v/>
      </c>
    </row>
    <row r="177" spans="1:25" ht="32" customHeight="1">
      <c r="A177" s="6"/>
      <c r="B177" s="6"/>
      <c r="C177" s="6"/>
      <c r="D177" s="6"/>
      <c r="E177" s="6"/>
      <c r="F177" s="6"/>
      <c r="G177" s="6"/>
      <c r="H177" s="7"/>
      <c r="I177" s="7"/>
      <c r="J177" s="7"/>
      <c r="K177" s="6"/>
      <c r="L177" s="6"/>
      <c r="M177" s="7"/>
      <c r="N177" s="7"/>
      <c r="O177" s="6"/>
      <c r="P177" s="6"/>
      <c r="Q177" s="6"/>
      <c r="R177" s="6"/>
      <c r="S177" s="7"/>
      <c r="T177" s="6"/>
      <c r="U177" s="8">
        <f>IF(OR(A177="",F177&lt;&gt;"Active"),"",IF(G177="Completed","Completed",IF(H177="","Missing deadline",IF(H177&lt;TODAY(),"Overdue learning",IF(H177&lt;=TODAY()+30,"Due within 30 days","Scheduled")))))</f>
        <v/>
      </c>
      <c r="V177" s="8">
        <f>IF(OR(A177="",F177&lt;&gt;"Active"),"",IF(G177&lt;&gt;"Completed","Not yet completed",IF(J177="","Missing review date",IF(J177&lt;TODAY(),"Review overdue",IF(J177&lt;=TODAY()+30,"Review within 30 days","Scheduled")))))</f>
        <v/>
      </c>
      <c r="W177" s="8">
        <f>IF(OR(A177="",F177&lt;&gt;"Active"),"",IF(K177="No","Not required",IF(K177&lt;&gt;"Yes","Check requirement",IF(L177="Further support needed","Competence concern",IF(L177="Competence confirmed","Confirmed",IF(M177="","Missing assessment due",IF(M177&lt;TODAY(),"Assessment overdue","Assessment outstanding")))))))</f>
        <v/>
      </c>
      <c r="X177" s="8">
        <f>IF(OR(A177="",F177&lt;&gt;"Active"),"",IF(T177="Closed","Closed",IF(AND(T177="Not needed",Q177="",R177="",S177=""),"No action",IF(OR(Q177="",R177="",S177="",T177&lt;&gt;"Open"),"Check action details",IF(S177&lt;TODAY(),"Action overdue","Action open")))))</f>
        <v/>
      </c>
      <c r="Y177" s="8">
        <f>IF(COUNTA(A177:T177)=0,"",IF(F177="Archived","Archived",IF(OR(A177="",B177="",C177="",D177="",E177="",F177&lt;&gt;"Active",COUNTIF(Roles,B177)=0,COUNTIF(Branches,C177)=0,COUNTIF(LearningStatuses,G177)=0,COUNTIF(AssessmentRequired,K177)=0,COUNTIF(AssessmentStatuses,L177)=0,COUNTIF(ActionStatuses,T177)=0,AND(H177&lt;&gt;"",NOT(ISNUMBER(H177))),AND(I177&lt;&gt;"",OR(NOT(ISNUMBER(I177)),I177&gt;TODAY())),AND(J177&lt;&gt;"",NOT(ISNUMBER(J177))),AND(M177&lt;&gt;"",NOT(ISNUMBER(M177))),AND(N177&lt;&gt;"",OR(NOT(ISNUMBER(N177)),N177&gt;TODAY())),AND(S177&lt;&gt;"",NOT(ISNUMBER(S177))),AND(G177="Completed",OR(I177="",P177="",J177="")),AND(G177&lt;&gt;"Completed",OR(I177&lt;&gt;"",H177="")),AND(K177="No",L177&lt;&gt;"Not required"),AND(K177="Yes",OR(L177="Not required",AND(L177&lt;&gt;"Competence confirmed",M177=""))),AND(OR(L177="Competence confirmed",L177="Further support needed"),OR(N177="",O177="",P177="")),AND(L177="Further support needed",T177&lt;&gt;"Open"),X177="Check action details",AND(T177="Closed",OR(Q177="",R177="",P177=""))),"Check required fields/dates","Recorded - verify evidence")))</f>
        <v/>
      </c>
    </row>
    <row r="178" spans="1:25" ht="32" customHeight="1">
      <c r="A178" s="6"/>
      <c r="B178" s="6"/>
      <c r="C178" s="6"/>
      <c r="D178" s="6"/>
      <c r="E178" s="6"/>
      <c r="F178" s="6"/>
      <c r="G178" s="6"/>
      <c r="H178" s="7"/>
      <c r="I178" s="7"/>
      <c r="J178" s="7"/>
      <c r="K178" s="6"/>
      <c r="L178" s="6"/>
      <c r="M178" s="7"/>
      <c r="N178" s="7"/>
      <c r="O178" s="6"/>
      <c r="P178" s="6"/>
      <c r="Q178" s="6"/>
      <c r="R178" s="6"/>
      <c r="S178" s="7"/>
      <c r="T178" s="6"/>
      <c r="U178" s="8">
        <f>IF(OR(A178="",F178&lt;&gt;"Active"),"",IF(G178="Completed","Completed",IF(H178="","Missing deadline",IF(H178&lt;TODAY(),"Overdue learning",IF(H178&lt;=TODAY()+30,"Due within 30 days","Scheduled")))))</f>
        <v/>
      </c>
      <c r="V178" s="8">
        <f>IF(OR(A178="",F178&lt;&gt;"Active"),"",IF(G178&lt;&gt;"Completed","Not yet completed",IF(J178="","Missing review date",IF(J178&lt;TODAY(),"Review overdue",IF(J178&lt;=TODAY()+30,"Review within 30 days","Scheduled")))))</f>
        <v/>
      </c>
      <c r="W178" s="8">
        <f>IF(OR(A178="",F178&lt;&gt;"Active"),"",IF(K178="No","Not required",IF(K178&lt;&gt;"Yes","Check requirement",IF(L178="Further support needed","Competence concern",IF(L178="Competence confirmed","Confirmed",IF(M178="","Missing assessment due",IF(M178&lt;TODAY(),"Assessment overdue","Assessment outstanding")))))))</f>
        <v/>
      </c>
      <c r="X178" s="8">
        <f>IF(OR(A178="",F178&lt;&gt;"Active"),"",IF(T178="Closed","Closed",IF(AND(T178="Not needed",Q178="",R178="",S178=""),"No action",IF(OR(Q178="",R178="",S178="",T178&lt;&gt;"Open"),"Check action details",IF(S178&lt;TODAY(),"Action overdue","Action open")))))</f>
        <v/>
      </c>
      <c r="Y178" s="8">
        <f>IF(COUNTA(A178:T178)=0,"",IF(F178="Archived","Archived",IF(OR(A178="",B178="",C178="",D178="",E178="",F178&lt;&gt;"Active",COUNTIF(Roles,B178)=0,COUNTIF(Branches,C178)=0,COUNTIF(LearningStatuses,G178)=0,COUNTIF(AssessmentRequired,K178)=0,COUNTIF(AssessmentStatuses,L178)=0,COUNTIF(ActionStatuses,T178)=0,AND(H178&lt;&gt;"",NOT(ISNUMBER(H178))),AND(I178&lt;&gt;"",OR(NOT(ISNUMBER(I178)),I178&gt;TODAY())),AND(J178&lt;&gt;"",NOT(ISNUMBER(J178))),AND(M178&lt;&gt;"",NOT(ISNUMBER(M178))),AND(N178&lt;&gt;"",OR(NOT(ISNUMBER(N178)),N178&gt;TODAY())),AND(S178&lt;&gt;"",NOT(ISNUMBER(S178))),AND(G178="Completed",OR(I178="",P178="",J178="")),AND(G178&lt;&gt;"Completed",OR(I178&lt;&gt;"",H178="")),AND(K178="No",L178&lt;&gt;"Not required"),AND(K178="Yes",OR(L178="Not required",AND(L178&lt;&gt;"Competence confirmed",M178=""))),AND(OR(L178="Competence confirmed",L178="Further support needed"),OR(N178="",O178="",P178="")),AND(L178="Further support needed",T178&lt;&gt;"Open"),X178="Check action details",AND(T178="Closed",OR(Q178="",R178="",P178=""))),"Check required fields/dates","Recorded - verify evidence")))</f>
        <v/>
      </c>
    </row>
    <row r="179" spans="1:25" ht="32" customHeight="1">
      <c r="A179" s="6"/>
      <c r="B179" s="6"/>
      <c r="C179" s="6"/>
      <c r="D179" s="6"/>
      <c r="E179" s="6"/>
      <c r="F179" s="6"/>
      <c r="G179" s="6"/>
      <c r="H179" s="7"/>
      <c r="I179" s="7"/>
      <c r="J179" s="7"/>
      <c r="K179" s="6"/>
      <c r="L179" s="6"/>
      <c r="M179" s="7"/>
      <c r="N179" s="7"/>
      <c r="O179" s="6"/>
      <c r="P179" s="6"/>
      <c r="Q179" s="6"/>
      <c r="R179" s="6"/>
      <c r="S179" s="7"/>
      <c r="T179" s="6"/>
      <c r="U179" s="8">
        <f>IF(OR(A179="",F179&lt;&gt;"Active"),"",IF(G179="Completed","Completed",IF(H179="","Missing deadline",IF(H179&lt;TODAY(),"Overdue learning",IF(H179&lt;=TODAY()+30,"Due within 30 days","Scheduled")))))</f>
        <v/>
      </c>
      <c r="V179" s="8">
        <f>IF(OR(A179="",F179&lt;&gt;"Active"),"",IF(G179&lt;&gt;"Completed","Not yet completed",IF(J179="","Missing review date",IF(J179&lt;TODAY(),"Review overdue",IF(J179&lt;=TODAY()+30,"Review within 30 days","Scheduled")))))</f>
        <v/>
      </c>
      <c r="W179" s="8">
        <f>IF(OR(A179="",F179&lt;&gt;"Active"),"",IF(K179="No","Not required",IF(K179&lt;&gt;"Yes","Check requirement",IF(L179="Further support needed","Competence concern",IF(L179="Competence confirmed","Confirmed",IF(M179="","Missing assessment due",IF(M179&lt;TODAY(),"Assessment overdue","Assessment outstanding")))))))</f>
        <v/>
      </c>
      <c r="X179" s="8">
        <f>IF(OR(A179="",F179&lt;&gt;"Active"),"",IF(T179="Closed","Closed",IF(AND(T179="Not needed",Q179="",R179="",S179=""),"No action",IF(OR(Q179="",R179="",S179="",T179&lt;&gt;"Open"),"Check action details",IF(S179&lt;TODAY(),"Action overdue","Action open")))))</f>
        <v/>
      </c>
      <c r="Y179" s="8">
        <f>IF(COUNTA(A179:T179)=0,"",IF(F179="Archived","Archived",IF(OR(A179="",B179="",C179="",D179="",E179="",F179&lt;&gt;"Active",COUNTIF(Roles,B179)=0,COUNTIF(Branches,C179)=0,COUNTIF(LearningStatuses,G179)=0,COUNTIF(AssessmentRequired,K179)=0,COUNTIF(AssessmentStatuses,L179)=0,COUNTIF(ActionStatuses,T179)=0,AND(H179&lt;&gt;"",NOT(ISNUMBER(H179))),AND(I179&lt;&gt;"",OR(NOT(ISNUMBER(I179)),I179&gt;TODAY())),AND(J179&lt;&gt;"",NOT(ISNUMBER(J179))),AND(M179&lt;&gt;"",NOT(ISNUMBER(M179))),AND(N179&lt;&gt;"",OR(NOT(ISNUMBER(N179)),N179&gt;TODAY())),AND(S179&lt;&gt;"",NOT(ISNUMBER(S179))),AND(G179="Completed",OR(I179="",P179="",J179="")),AND(G179&lt;&gt;"Completed",OR(I179&lt;&gt;"",H179="")),AND(K179="No",L179&lt;&gt;"Not required"),AND(K179="Yes",OR(L179="Not required",AND(L179&lt;&gt;"Competence confirmed",M179=""))),AND(OR(L179="Competence confirmed",L179="Further support needed"),OR(N179="",O179="",P179="")),AND(L179="Further support needed",T179&lt;&gt;"Open"),X179="Check action details",AND(T179="Closed",OR(Q179="",R179="",P179=""))),"Check required fields/dates","Recorded - verify evidence")))</f>
        <v/>
      </c>
    </row>
    <row r="180" spans="1:25" ht="32" customHeight="1">
      <c r="A180" s="6"/>
      <c r="B180" s="6"/>
      <c r="C180" s="6"/>
      <c r="D180" s="6"/>
      <c r="E180" s="6"/>
      <c r="F180" s="6"/>
      <c r="G180" s="6"/>
      <c r="H180" s="7"/>
      <c r="I180" s="7"/>
      <c r="J180" s="7"/>
      <c r="K180" s="6"/>
      <c r="L180" s="6"/>
      <c r="M180" s="7"/>
      <c r="N180" s="7"/>
      <c r="O180" s="6"/>
      <c r="P180" s="6"/>
      <c r="Q180" s="6"/>
      <c r="R180" s="6"/>
      <c r="S180" s="7"/>
      <c r="T180" s="6"/>
      <c r="U180" s="8">
        <f>IF(OR(A180="",F180&lt;&gt;"Active"),"",IF(G180="Completed","Completed",IF(H180="","Missing deadline",IF(H180&lt;TODAY(),"Overdue learning",IF(H180&lt;=TODAY()+30,"Due within 30 days","Scheduled")))))</f>
        <v/>
      </c>
      <c r="V180" s="8">
        <f>IF(OR(A180="",F180&lt;&gt;"Active"),"",IF(G180&lt;&gt;"Completed","Not yet completed",IF(J180="","Missing review date",IF(J180&lt;TODAY(),"Review overdue",IF(J180&lt;=TODAY()+30,"Review within 30 days","Scheduled")))))</f>
        <v/>
      </c>
      <c r="W180" s="8">
        <f>IF(OR(A180="",F180&lt;&gt;"Active"),"",IF(K180="No","Not required",IF(K180&lt;&gt;"Yes","Check requirement",IF(L180="Further support needed","Competence concern",IF(L180="Competence confirmed","Confirmed",IF(M180="","Missing assessment due",IF(M180&lt;TODAY(),"Assessment overdue","Assessment outstanding")))))))</f>
        <v/>
      </c>
      <c r="X180" s="8">
        <f>IF(OR(A180="",F180&lt;&gt;"Active"),"",IF(T180="Closed","Closed",IF(AND(T180="Not needed",Q180="",R180="",S180=""),"No action",IF(OR(Q180="",R180="",S180="",T180&lt;&gt;"Open"),"Check action details",IF(S180&lt;TODAY(),"Action overdue","Action open")))))</f>
        <v/>
      </c>
      <c r="Y180" s="8">
        <f>IF(COUNTA(A180:T180)=0,"",IF(F180="Archived","Archived",IF(OR(A180="",B180="",C180="",D180="",E180="",F180&lt;&gt;"Active",COUNTIF(Roles,B180)=0,COUNTIF(Branches,C180)=0,COUNTIF(LearningStatuses,G180)=0,COUNTIF(AssessmentRequired,K180)=0,COUNTIF(AssessmentStatuses,L180)=0,COUNTIF(ActionStatuses,T180)=0,AND(H180&lt;&gt;"",NOT(ISNUMBER(H180))),AND(I180&lt;&gt;"",OR(NOT(ISNUMBER(I180)),I180&gt;TODAY())),AND(J180&lt;&gt;"",NOT(ISNUMBER(J180))),AND(M180&lt;&gt;"",NOT(ISNUMBER(M180))),AND(N180&lt;&gt;"",OR(NOT(ISNUMBER(N180)),N180&gt;TODAY())),AND(S180&lt;&gt;"",NOT(ISNUMBER(S180))),AND(G180="Completed",OR(I180="",P180="",J180="")),AND(G180&lt;&gt;"Completed",OR(I180&lt;&gt;"",H180="")),AND(K180="No",L180&lt;&gt;"Not required"),AND(K180="Yes",OR(L180="Not required",AND(L180&lt;&gt;"Competence confirmed",M180=""))),AND(OR(L180="Competence confirmed",L180="Further support needed"),OR(N180="",O180="",P180="")),AND(L180="Further support needed",T180&lt;&gt;"Open"),X180="Check action details",AND(T180="Closed",OR(Q180="",R180="",P180=""))),"Check required fields/dates","Recorded - verify evidence")))</f>
        <v/>
      </c>
    </row>
    <row r="181" spans="1:25" ht="32" customHeight="1">
      <c r="A181" s="6"/>
      <c r="B181" s="6"/>
      <c r="C181" s="6"/>
      <c r="D181" s="6"/>
      <c r="E181" s="6"/>
      <c r="F181" s="6"/>
      <c r="G181" s="6"/>
      <c r="H181" s="7"/>
      <c r="I181" s="7"/>
      <c r="J181" s="7"/>
      <c r="K181" s="6"/>
      <c r="L181" s="6"/>
      <c r="M181" s="7"/>
      <c r="N181" s="7"/>
      <c r="O181" s="6"/>
      <c r="P181" s="6"/>
      <c r="Q181" s="6"/>
      <c r="R181" s="6"/>
      <c r="S181" s="7"/>
      <c r="T181" s="6"/>
      <c r="U181" s="8">
        <f>IF(OR(A181="",F181&lt;&gt;"Active"),"",IF(G181="Completed","Completed",IF(H181="","Missing deadline",IF(H181&lt;TODAY(),"Overdue learning",IF(H181&lt;=TODAY()+30,"Due within 30 days","Scheduled")))))</f>
        <v/>
      </c>
      <c r="V181" s="8">
        <f>IF(OR(A181="",F181&lt;&gt;"Active"),"",IF(G181&lt;&gt;"Completed","Not yet completed",IF(J181="","Missing review date",IF(J181&lt;TODAY(),"Review overdue",IF(J181&lt;=TODAY()+30,"Review within 30 days","Scheduled")))))</f>
        <v/>
      </c>
      <c r="W181" s="8">
        <f>IF(OR(A181="",F181&lt;&gt;"Active"),"",IF(K181="No","Not required",IF(K181&lt;&gt;"Yes","Check requirement",IF(L181="Further support needed","Competence concern",IF(L181="Competence confirmed","Confirmed",IF(M181="","Missing assessment due",IF(M181&lt;TODAY(),"Assessment overdue","Assessment outstanding")))))))</f>
        <v/>
      </c>
      <c r="X181" s="8">
        <f>IF(OR(A181="",F181&lt;&gt;"Active"),"",IF(T181="Closed","Closed",IF(AND(T181="Not needed",Q181="",R181="",S181=""),"No action",IF(OR(Q181="",R181="",S181="",T181&lt;&gt;"Open"),"Check action details",IF(S181&lt;TODAY(),"Action overdue","Action open")))))</f>
        <v/>
      </c>
      <c r="Y181" s="8">
        <f>IF(COUNTA(A181:T181)=0,"",IF(F181="Archived","Archived",IF(OR(A181="",B181="",C181="",D181="",E181="",F181&lt;&gt;"Active",COUNTIF(Roles,B181)=0,COUNTIF(Branches,C181)=0,COUNTIF(LearningStatuses,G181)=0,COUNTIF(AssessmentRequired,K181)=0,COUNTIF(AssessmentStatuses,L181)=0,COUNTIF(ActionStatuses,T181)=0,AND(H181&lt;&gt;"",NOT(ISNUMBER(H181))),AND(I181&lt;&gt;"",OR(NOT(ISNUMBER(I181)),I181&gt;TODAY())),AND(J181&lt;&gt;"",NOT(ISNUMBER(J181))),AND(M181&lt;&gt;"",NOT(ISNUMBER(M181))),AND(N181&lt;&gt;"",OR(NOT(ISNUMBER(N181)),N181&gt;TODAY())),AND(S181&lt;&gt;"",NOT(ISNUMBER(S181))),AND(G181="Completed",OR(I181="",P181="",J181="")),AND(G181&lt;&gt;"Completed",OR(I181&lt;&gt;"",H181="")),AND(K181="No",L181&lt;&gt;"Not required"),AND(K181="Yes",OR(L181="Not required",AND(L181&lt;&gt;"Competence confirmed",M181=""))),AND(OR(L181="Competence confirmed",L181="Further support needed"),OR(N181="",O181="",P181="")),AND(L181="Further support needed",T181&lt;&gt;"Open"),X181="Check action details",AND(T181="Closed",OR(Q181="",R181="",P181=""))),"Check required fields/dates","Recorded - verify evidence")))</f>
        <v/>
      </c>
    </row>
    <row r="182" spans="1:25" ht="32" customHeight="1">
      <c r="A182" s="6"/>
      <c r="B182" s="6"/>
      <c r="C182" s="6"/>
      <c r="D182" s="6"/>
      <c r="E182" s="6"/>
      <c r="F182" s="6"/>
      <c r="G182" s="6"/>
      <c r="H182" s="7"/>
      <c r="I182" s="7"/>
      <c r="J182" s="7"/>
      <c r="K182" s="6"/>
      <c r="L182" s="6"/>
      <c r="M182" s="7"/>
      <c r="N182" s="7"/>
      <c r="O182" s="6"/>
      <c r="P182" s="6"/>
      <c r="Q182" s="6"/>
      <c r="R182" s="6"/>
      <c r="S182" s="7"/>
      <c r="T182" s="6"/>
      <c r="U182" s="8">
        <f>IF(OR(A182="",F182&lt;&gt;"Active"),"",IF(G182="Completed","Completed",IF(H182="","Missing deadline",IF(H182&lt;TODAY(),"Overdue learning",IF(H182&lt;=TODAY()+30,"Due within 30 days","Scheduled")))))</f>
        <v/>
      </c>
      <c r="V182" s="8">
        <f>IF(OR(A182="",F182&lt;&gt;"Active"),"",IF(G182&lt;&gt;"Completed","Not yet completed",IF(J182="","Missing review date",IF(J182&lt;TODAY(),"Review overdue",IF(J182&lt;=TODAY()+30,"Review within 30 days","Scheduled")))))</f>
        <v/>
      </c>
      <c r="W182" s="8">
        <f>IF(OR(A182="",F182&lt;&gt;"Active"),"",IF(K182="No","Not required",IF(K182&lt;&gt;"Yes","Check requirement",IF(L182="Further support needed","Competence concern",IF(L182="Competence confirmed","Confirmed",IF(M182="","Missing assessment due",IF(M182&lt;TODAY(),"Assessment overdue","Assessment outstanding")))))))</f>
        <v/>
      </c>
      <c r="X182" s="8">
        <f>IF(OR(A182="",F182&lt;&gt;"Active"),"",IF(T182="Closed","Closed",IF(AND(T182="Not needed",Q182="",R182="",S182=""),"No action",IF(OR(Q182="",R182="",S182="",T182&lt;&gt;"Open"),"Check action details",IF(S182&lt;TODAY(),"Action overdue","Action open")))))</f>
        <v/>
      </c>
      <c r="Y182" s="8">
        <f>IF(COUNTA(A182:T182)=0,"",IF(F182="Archived","Archived",IF(OR(A182="",B182="",C182="",D182="",E182="",F182&lt;&gt;"Active",COUNTIF(Roles,B182)=0,COUNTIF(Branches,C182)=0,COUNTIF(LearningStatuses,G182)=0,COUNTIF(AssessmentRequired,K182)=0,COUNTIF(AssessmentStatuses,L182)=0,COUNTIF(ActionStatuses,T182)=0,AND(H182&lt;&gt;"",NOT(ISNUMBER(H182))),AND(I182&lt;&gt;"",OR(NOT(ISNUMBER(I182)),I182&gt;TODAY())),AND(J182&lt;&gt;"",NOT(ISNUMBER(J182))),AND(M182&lt;&gt;"",NOT(ISNUMBER(M182))),AND(N182&lt;&gt;"",OR(NOT(ISNUMBER(N182)),N182&gt;TODAY())),AND(S182&lt;&gt;"",NOT(ISNUMBER(S182))),AND(G182="Completed",OR(I182="",P182="",J182="")),AND(G182&lt;&gt;"Completed",OR(I182&lt;&gt;"",H182="")),AND(K182="No",L182&lt;&gt;"Not required"),AND(K182="Yes",OR(L182="Not required",AND(L182&lt;&gt;"Competence confirmed",M182=""))),AND(OR(L182="Competence confirmed",L182="Further support needed"),OR(N182="",O182="",P182="")),AND(L182="Further support needed",T182&lt;&gt;"Open"),X182="Check action details",AND(T182="Closed",OR(Q182="",R182="",P182=""))),"Check required fields/dates","Recorded - verify evidence")))</f>
        <v/>
      </c>
    </row>
    <row r="183" spans="1:25" ht="32" customHeight="1">
      <c r="A183" s="6"/>
      <c r="B183" s="6"/>
      <c r="C183" s="6"/>
      <c r="D183" s="6"/>
      <c r="E183" s="6"/>
      <c r="F183" s="6"/>
      <c r="G183" s="6"/>
      <c r="H183" s="7"/>
      <c r="I183" s="7"/>
      <c r="J183" s="7"/>
      <c r="K183" s="6"/>
      <c r="L183" s="6"/>
      <c r="M183" s="7"/>
      <c r="N183" s="7"/>
      <c r="O183" s="6"/>
      <c r="P183" s="6"/>
      <c r="Q183" s="6"/>
      <c r="R183" s="6"/>
      <c r="S183" s="7"/>
      <c r="T183" s="6"/>
      <c r="U183" s="8">
        <f>IF(OR(A183="",F183&lt;&gt;"Active"),"",IF(G183="Completed","Completed",IF(H183="","Missing deadline",IF(H183&lt;TODAY(),"Overdue learning",IF(H183&lt;=TODAY()+30,"Due within 30 days","Scheduled")))))</f>
        <v/>
      </c>
      <c r="V183" s="8">
        <f>IF(OR(A183="",F183&lt;&gt;"Active"),"",IF(G183&lt;&gt;"Completed","Not yet completed",IF(J183="","Missing review date",IF(J183&lt;TODAY(),"Review overdue",IF(J183&lt;=TODAY()+30,"Review within 30 days","Scheduled")))))</f>
        <v/>
      </c>
      <c r="W183" s="8">
        <f>IF(OR(A183="",F183&lt;&gt;"Active"),"",IF(K183="No","Not required",IF(K183&lt;&gt;"Yes","Check requirement",IF(L183="Further support needed","Competence concern",IF(L183="Competence confirmed","Confirmed",IF(M183="","Missing assessment due",IF(M183&lt;TODAY(),"Assessment overdue","Assessment outstanding")))))))</f>
        <v/>
      </c>
      <c r="X183" s="8">
        <f>IF(OR(A183="",F183&lt;&gt;"Active"),"",IF(T183="Closed","Closed",IF(AND(T183="Not needed",Q183="",R183="",S183=""),"No action",IF(OR(Q183="",R183="",S183="",T183&lt;&gt;"Open"),"Check action details",IF(S183&lt;TODAY(),"Action overdue","Action open")))))</f>
        <v/>
      </c>
      <c r="Y183" s="8">
        <f>IF(COUNTA(A183:T183)=0,"",IF(F183="Archived","Archived",IF(OR(A183="",B183="",C183="",D183="",E183="",F183&lt;&gt;"Active",COUNTIF(Roles,B183)=0,COUNTIF(Branches,C183)=0,COUNTIF(LearningStatuses,G183)=0,COUNTIF(AssessmentRequired,K183)=0,COUNTIF(AssessmentStatuses,L183)=0,COUNTIF(ActionStatuses,T183)=0,AND(H183&lt;&gt;"",NOT(ISNUMBER(H183))),AND(I183&lt;&gt;"",OR(NOT(ISNUMBER(I183)),I183&gt;TODAY())),AND(J183&lt;&gt;"",NOT(ISNUMBER(J183))),AND(M183&lt;&gt;"",NOT(ISNUMBER(M183))),AND(N183&lt;&gt;"",OR(NOT(ISNUMBER(N183)),N183&gt;TODAY())),AND(S183&lt;&gt;"",NOT(ISNUMBER(S183))),AND(G183="Completed",OR(I183="",P183="",J183="")),AND(G183&lt;&gt;"Completed",OR(I183&lt;&gt;"",H183="")),AND(K183="No",L183&lt;&gt;"Not required"),AND(K183="Yes",OR(L183="Not required",AND(L183&lt;&gt;"Competence confirmed",M183=""))),AND(OR(L183="Competence confirmed",L183="Further support needed"),OR(N183="",O183="",P183="")),AND(L183="Further support needed",T183&lt;&gt;"Open"),X183="Check action details",AND(T183="Closed",OR(Q183="",R183="",P183=""))),"Check required fields/dates","Recorded - verify evidence")))</f>
        <v/>
      </c>
    </row>
    <row r="184" spans="1:25" ht="32" customHeight="1">
      <c r="A184" s="6"/>
      <c r="B184" s="6"/>
      <c r="C184" s="6"/>
      <c r="D184" s="6"/>
      <c r="E184" s="6"/>
      <c r="F184" s="6"/>
      <c r="G184" s="6"/>
      <c r="H184" s="7"/>
      <c r="I184" s="7"/>
      <c r="J184" s="7"/>
      <c r="K184" s="6"/>
      <c r="L184" s="6"/>
      <c r="M184" s="7"/>
      <c r="N184" s="7"/>
      <c r="O184" s="6"/>
      <c r="P184" s="6"/>
      <c r="Q184" s="6"/>
      <c r="R184" s="6"/>
      <c r="S184" s="7"/>
      <c r="T184" s="6"/>
      <c r="U184" s="8">
        <f>IF(OR(A184="",F184&lt;&gt;"Active"),"",IF(G184="Completed","Completed",IF(H184="","Missing deadline",IF(H184&lt;TODAY(),"Overdue learning",IF(H184&lt;=TODAY()+30,"Due within 30 days","Scheduled")))))</f>
        <v/>
      </c>
      <c r="V184" s="8">
        <f>IF(OR(A184="",F184&lt;&gt;"Active"),"",IF(G184&lt;&gt;"Completed","Not yet completed",IF(J184="","Missing review date",IF(J184&lt;TODAY(),"Review overdue",IF(J184&lt;=TODAY()+30,"Review within 30 days","Scheduled")))))</f>
        <v/>
      </c>
      <c r="W184" s="8">
        <f>IF(OR(A184="",F184&lt;&gt;"Active"),"",IF(K184="No","Not required",IF(K184&lt;&gt;"Yes","Check requirement",IF(L184="Further support needed","Competence concern",IF(L184="Competence confirmed","Confirmed",IF(M184="","Missing assessment due",IF(M184&lt;TODAY(),"Assessment overdue","Assessment outstanding")))))))</f>
        <v/>
      </c>
      <c r="X184" s="8">
        <f>IF(OR(A184="",F184&lt;&gt;"Active"),"",IF(T184="Closed","Closed",IF(AND(T184="Not needed",Q184="",R184="",S184=""),"No action",IF(OR(Q184="",R184="",S184="",T184&lt;&gt;"Open"),"Check action details",IF(S184&lt;TODAY(),"Action overdue","Action open")))))</f>
        <v/>
      </c>
      <c r="Y184" s="8">
        <f>IF(COUNTA(A184:T184)=0,"",IF(F184="Archived","Archived",IF(OR(A184="",B184="",C184="",D184="",E184="",F184&lt;&gt;"Active",COUNTIF(Roles,B184)=0,COUNTIF(Branches,C184)=0,COUNTIF(LearningStatuses,G184)=0,COUNTIF(AssessmentRequired,K184)=0,COUNTIF(AssessmentStatuses,L184)=0,COUNTIF(ActionStatuses,T184)=0,AND(H184&lt;&gt;"",NOT(ISNUMBER(H184))),AND(I184&lt;&gt;"",OR(NOT(ISNUMBER(I184)),I184&gt;TODAY())),AND(J184&lt;&gt;"",NOT(ISNUMBER(J184))),AND(M184&lt;&gt;"",NOT(ISNUMBER(M184))),AND(N184&lt;&gt;"",OR(NOT(ISNUMBER(N184)),N184&gt;TODAY())),AND(S184&lt;&gt;"",NOT(ISNUMBER(S184))),AND(G184="Completed",OR(I184="",P184="",J184="")),AND(G184&lt;&gt;"Completed",OR(I184&lt;&gt;"",H184="")),AND(K184="No",L184&lt;&gt;"Not required"),AND(K184="Yes",OR(L184="Not required",AND(L184&lt;&gt;"Competence confirmed",M184=""))),AND(OR(L184="Competence confirmed",L184="Further support needed"),OR(N184="",O184="",P184="")),AND(L184="Further support needed",T184&lt;&gt;"Open"),X184="Check action details",AND(T184="Closed",OR(Q184="",R184="",P184=""))),"Check required fields/dates","Recorded - verify evidence")))</f>
        <v/>
      </c>
    </row>
    <row r="185" spans="1:25" ht="32" customHeight="1">
      <c r="A185" s="6"/>
      <c r="B185" s="6"/>
      <c r="C185" s="6"/>
      <c r="D185" s="6"/>
      <c r="E185" s="6"/>
      <c r="F185" s="6"/>
      <c r="G185" s="6"/>
      <c r="H185" s="7"/>
      <c r="I185" s="7"/>
      <c r="J185" s="7"/>
      <c r="K185" s="6"/>
      <c r="L185" s="6"/>
      <c r="M185" s="7"/>
      <c r="N185" s="7"/>
      <c r="O185" s="6"/>
      <c r="P185" s="6"/>
      <c r="Q185" s="6"/>
      <c r="R185" s="6"/>
      <c r="S185" s="7"/>
      <c r="T185" s="6"/>
      <c r="U185" s="8">
        <f>IF(OR(A185="",F185&lt;&gt;"Active"),"",IF(G185="Completed","Completed",IF(H185="","Missing deadline",IF(H185&lt;TODAY(),"Overdue learning",IF(H185&lt;=TODAY()+30,"Due within 30 days","Scheduled")))))</f>
        <v/>
      </c>
      <c r="V185" s="8">
        <f>IF(OR(A185="",F185&lt;&gt;"Active"),"",IF(G185&lt;&gt;"Completed","Not yet completed",IF(J185="","Missing review date",IF(J185&lt;TODAY(),"Review overdue",IF(J185&lt;=TODAY()+30,"Review within 30 days","Scheduled")))))</f>
        <v/>
      </c>
      <c r="W185" s="8">
        <f>IF(OR(A185="",F185&lt;&gt;"Active"),"",IF(K185="No","Not required",IF(K185&lt;&gt;"Yes","Check requirement",IF(L185="Further support needed","Competence concern",IF(L185="Competence confirmed","Confirmed",IF(M185="","Missing assessment due",IF(M185&lt;TODAY(),"Assessment overdue","Assessment outstanding")))))))</f>
        <v/>
      </c>
      <c r="X185" s="8">
        <f>IF(OR(A185="",F185&lt;&gt;"Active"),"",IF(T185="Closed","Closed",IF(AND(T185="Not needed",Q185="",R185="",S185=""),"No action",IF(OR(Q185="",R185="",S185="",T185&lt;&gt;"Open"),"Check action details",IF(S185&lt;TODAY(),"Action overdue","Action open")))))</f>
        <v/>
      </c>
      <c r="Y185" s="8">
        <f>IF(COUNTA(A185:T185)=0,"",IF(F185="Archived","Archived",IF(OR(A185="",B185="",C185="",D185="",E185="",F185&lt;&gt;"Active",COUNTIF(Roles,B185)=0,COUNTIF(Branches,C185)=0,COUNTIF(LearningStatuses,G185)=0,COUNTIF(AssessmentRequired,K185)=0,COUNTIF(AssessmentStatuses,L185)=0,COUNTIF(ActionStatuses,T185)=0,AND(H185&lt;&gt;"",NOT(ISNUMBER(H185))),AND(I185&lt;&gt;"",OR(NOT(ISNUMBER(I185)),I185&gt;TODAY())),AND(J185&lt;&gt;"",NOT(ISNUMBER(J185))),AND(M185&lt;&gt;"",NOT(ISNUMBER(M185))),AND(N185&lt;&gt;"",OR(NOT(ISNUMBER(N185)),N185&gt;TODAY())),AND(S185&lt;&gt;"",NOT(ISNUMBER(S185))),AND(G185="Completed",OR(I185="",P185="",J185="")),AND(G185&lt;&gt;"Completed",OR(I185&lt;&gt;"",H185="")),AND(K185="No",L185&lt;&gt;"Not required"),AND(K185="Yes",OR(L185="Not required",AND(L185&lt;&gt;"Competence confirmed",M185=""))),AND(OR(L185="Competence confirmed",L185="Further support needed"),OR(N185="",O185="",P185="")),AND(L185="Further support needed",T185&lt;&gt;"Open"),X185="Check action details",AND(T185="Closed",OR(Q185="",R185="",P185=""))),"Check required fields/dates","Recorded - verify evidence")))</f>
        <v/>
      </c>
    </row>
    <row r="186" spans="1:25" ht="32" customHeight="1">
      <c r="A186" s="6"/>
      <c r="B186" s="6"/>
      <c r="C186" s="6"/>
      <c r="D186" s="6"/>
      <c r="E186" s="6"/>
      <c r="F186" s="6"/>
      <c r="G186" s="6"/>
      <c r="H186" s="7"/>
      <c r="I186" s="7"/>
      <c r="J186" s="7"/>
      <c r="K186" s="6"/>
      <c r="L186" s="6"/>
      <c r="M186" s="7"/>
      <c r="N186" s="7"/>
      <c r="O186" s="6"/>
      <c r="P186" s="6"/>
      <c r="Q186" s="6"/>
      <c r="R186" s="6"/>
      <c r="S186" s="7"/>
      <c r="T186" s="6"/>
      <c r="U186" s="8">
        <f>IF(OR(A186="",F186&lt;&gt;"Active"),"",IF(G186="Completed","Completed",IF(H186="","Missing deadline",IF(H186&lt;TODAY(),"Overdue learning",IF(H186&lt;=TODAY()+30,"Due within 30 days","Scheduled")))))</f>
        <v/>
      </c>
      <c r="V186" s="8">
        <f>IF(OR(A186="",F186&lt;&gt;"Active"),"",IF(G186&lt;&gt;"Completed","Not yet completed",IF(J186="","Missing review date",IF(J186&lt;TODAY(),"Review overdue",IF(J186&lt;=TODAY()+30,"Review within 30 days","Scheduled")))))</f>
        <v/>
      </c>
      <c r="W186" s="8">
        <f>IF(OR(A186="",F186&lt;&gt;"Active"),"",IF(K186="No","Not required",IF(K186&lt;&gt;"Yes","Check requirement",IF(L186="Further support needed","Competence concern",IF(L186="Competence confirmed","Confirmed",IF(M186="","Missing assessment due",IF(M186&lt;TODAY(),"Assessment overdue","Assessment outstanding")))))))</f>
        <v/>
      </c>
      <c r="X186" s="8">
        <f>IF(OR(A186="",F186&lt;&gt;"Active"),"",IF(T186="Closed","Closed",IF(AND(T186="Not needed",Q186="",R186="",S186=""),"No action",IF(OR(Q186="",R186="",S186="",T186&lt;&gt;"Open"),"Check action details",IF(S186&lt;TODAY(),"Action overdue","Action open")))))</f>
        <v/>
      </c>
      <c r="Y186" s="8">
        <f>IF(COUNTA(A186:T186)=0,"",IF(F186="Archived","Archived",IF(OR(A186="",B186="",C186="",D186="",E186="",F186&lt;&gt;"Active",COUNTIF(Roles,B186)=0,COUNTIF(Branches,C186)=0,COUNTIF(LearningStatuses,G186)=0,COUNTIF(AssessmentRequired,K186)=0,COUNTIF(AssessmentStatuses,L186)=0,COUNTIF(ActionStatuses,T186)=0,AND(H186&lt;&gt;"",NOT(ISNUMBER(H186))),AND(I186&lt;&gt;"",OR(NOT(ISNUMBER(I186)),I186&gt;TODAY())),AND(J186&lt;&gt;"",NOT(ISNUMBER(J186))),AND(M186&lt;&gt;"",NOT(ISNUMBER(M186))),AND(N186&lt;&gt;"",OR(NOT(ISNUMBER(N186)),N186&gt;TODAY())),AND(S186&lt;&gt;"",NOT(ISNUMBER(S186))),AND(G186="Completed",OR(I186="",P186="",J186="")),AND(G186&lt;&gt;"Completed",OR(I186&lt;&gt;"",H186="")),AND(K186="No",L186&lt;&gt;"Not required"),AND(K186="Yes",OR(L186="Not required",AND(L186&lt;&gt;"Competence confirmed",M186=""))),AND(OR(L186="Competence confirmed",L186="Further support needed"),OR(N186="",O186="",P186="")),AND(L186="Further support needed",T186&lt;&gt;"Open"),X186="Check action details",AND(T186="Closed",OR(Q186="",R186="",P186=""))),"Check required fields/dates","Recorded - verify evidence")))</f>
        <v/>
      </c>
    </row>
    <row r="187" spans="1:25" ht="32" customHeight="1">
      <c r="A187" s="6"/>
      <c r="B187" s="6"/>
      <c r="C187" s="6"/>
      <c r="D187" s="6"/>
      <c r="E187" s="6"/>
      <c r="F187" s="6"/>
      <c r="G187" s="6"/>
      <c r="H187" s="7"/>
      <c r="I187" s="7"/>
      <c r="J187" s="7"/>
      <c r="K187" s="6"/>
      <c r="L187" s="6"/>
      <c r="M187" s="7"/>
      <c r="N187" s="7"/>
      <c r="O187" s="6"/>
      <c r="P187" s="6"/>
      <c r="Q187" s="6"/>
      <c r="R187" s="6"/>
      <c r="S187" s="7"/>
      <c r="T187" s="6"/>
      <c r="U187" s="8">
        <f>IF(OR(A187="",F187&lt;&gt;"Active"),"",IF(G187="Completed","Completed",IF(H187="","Missing deadline",IF(H187&lt;TODAY(),"Overdue learning",IF(H187&lt;=TODAY()+30,"Due within 30 days","Scheduled")))))</f>
        <v/>
      </c>
      <c r="V187" s="8">
        <f>IF(OR(A187="",F187&lt;&gt;"Active"),"",IF(G187&lt;&gt;"Completed","Not yet completed",IF(J187="","Missing review date",IF(J187&lt;TODAY(),"Review overdue",IF(J187&lt;=TODAY()+30,"Review within 30 days","Scheduled")))))</f>
        <v/>
      </c>
      <c r="W187" s="8">
        <f>IF(OR(A187="",F187&lt;&gt;"Active"),"",IF(K187="No","Not required",IF(K187&lt;&gt;"Yes","Check requirement",IF(L187="Further support needed","Competence concern",IF(L187="Competence confirmed","Confirmed",IF(M187="","Missing assessment due",IF(M187&lt;TODAY(),"Assessment overdue","Assessment outstanding")))))))</f>
        <v/>
      </c>
      <c r="X187" s="8">
        <f>IF(OR(A187="",F187&lt;&gt;"Active"),"",IF(T187="Closed","Closed",IF(AND(T187="Not needed",Q187="",R187="",S187=""),"No action",IF(OR(Q187="",R187="",S187="",T187&lt;&gt;"Open"),"Check action details",IF(S187&lt;TODAY(),"Action overdue","Action open")))))</f>
        <v/>
      </c>
      <c r="Y187" s="8">
        <f>IF(COUNTA(A187:T187)=0,"",IF(F187="Archived","Archived",IF(OR(A187="",B187="",C187="",D187="",E187="",F187&lt;&gt;"Active",COUNTIF(Roles,B187)=0,COUNTIF(Branches,C187)=0,COUNTIF(LearningStatuses,G187)=0,COUNTIF(AssessmentRequired,K187)=0,COUNTIF(AssessmentStatuses,L187)=0,COUNTIF(ActionStatuses,T187)=0,AND(H187&lt;&gt;"",NOT(ISNUMBER(H187))),AND(I187&lt;&gt;"",OR(NOT(ISNUMBER(I187)),I187&gt;TODAY())),AND(J187&lt;&gt;"",NOT(ISNUMBER(J187))),AND(M187&lt;&gt;"",NOT(ISNUMBER(M187))),AND(N187&lt;&gt;"",OR(NOT(ISNUMBER(N187)),N187&gt;TODAY())),AND(S187&lt;&gt;"",NOT(ISNUMBER(S187))),AND(G187="Completed",OR(I187="",P187="",J187="")),AND(G187&lt;&gt;"Completed",OR(I187&lt;&gt;"",H187="")),AND(K187="No",L187&lt;&gt;"Not required"),AND(K187="Yes",OR(L187="Not required",AND(L187&lt;&gt;"Competence confirmed",M187=""))),AND(OR(L187="Competence confirmed",L187="Further support needed"),OR(N187="",O187="",P187="")),AND(L187="Further support needed",T187&lt;&gt;"Open"),X187="Check action details",AND(T187="Closed",OR(Q187="",R187="",P187=""))),"Check required fields/dates","Recorded - verify evidence")))</f>
        <v/>
      </c>
    </row>
    <row r="188" spans="1:25" ht="32" customHeight="1">
      <c r="A188" s="6"/>
      <c r="B188" s="6"/>
      <c r="C188" s="6"/>
      <c r="D188" s="6"/>
      <c r="E188" s="6"/>
      <c r="F188" s="6"/>
      <c r="G188" s="6"/>
      <c r="H188" s="7"/>
      <c r="I188" s="7"/>
      <c r="J188" s="7"/>
      <c r="K188" s="6"/>
      <c r="L188" s="6"/>
      <c r="M188" s="7"/>
      <c r="N188" s="7"/>
      <c r="O188" s="6"/>
      <c r="P188" s="6"/>
      <c r="Q188" s="6"/>
      <c r="R188" s="6"/>
      <c r="S188" s="7"/>
      <c r="T188" s="6"/>
      <c r="U188" s="8">
        <f>IF(OR(A188="",F188&lt;&gt;"Active"),"",IF(G188="Completed","Completed",IF(H188="","Missing deadline",IF(H188&lt;TODAY(),"Overdue learning",IF(H188&lt;=TODAY()+30,"Due within 30 days","Scheduled")))))</f>
        <v/>
      </c>
      <c r="V188" s="8">
        <f>IF(OR(A188="",F188&lt;&gt;"Active"),"",IF(G188&lt;&gt;"Completed","Not yet completed",IF(J188="","Missing review date",IF(J188&lt;TODAY(),"Review overdue",IF(J188&lt;=TODAY()+30,"Review within 30 days","Scheduled")))))</f>
        <v/>
      </c>
      <c r="W188" s="8">
        <f>IF(OR(A188="",F188&lt;&gt;"Active"),"",IF(K188="No","Not required",IF(K188&lt;&gt;"Yes","Check requirement",IF(L188="Further support needed","Competence concern",IF(L188="Competence confirmed","Confirmed",IF(M188="","Missing assessment due",IF(M188&lt;TODAY(),"Assessment overdue","Assessment outstanding")))))))</f>
        <v/>
      </c>
      <c r="X188" s="8">
        <f>IF(OR(A188="",F188&lt;&gt;"Active"),"",IF(T188="Closed","Closed",IF(AND(T188="Not needed",Q188="",R188="",S188=""),"No action",IF(OR(Q188="",R188="",S188="",T188&lt;&gt;"Open"),"Check action details",IF(S188&lt;TODAY(),"Action overdue","Action open")))))</f>
        <v/>
      </c>
      <c r="Y188" s="8">
        <f>IF(COUNTA(A188:T188)=0,"",IF(F188="Archived","Archived",IF(OR(A188="",B188="",C188="",D188="",E188="",F188&lt;&gt;"Active",COUNTIF(Roles,B188)=0,COUNTIF(Branches,C188)=0,COUNTIF(LearningStatuses,G188)=0,COUNTIF(AssessmentRequired,K188)=0,COUNTIF(AssessmentStatuses,L188)=0,COUNTIF(ActionStatuses,T188)=0,AND(H188&lt;&gt;"",NOT(ISNUMBER(H188))),AND(I188&lt;&gt;"",OR(NOT(ISNUMBER(I188)),I188&gt;TODAY())),AND(J188&lt;&gt;"",NOT(ISNUMBER(J188))),AND(M188&lt;&gt;"",NOT(ISNUMBER(M188))),AND(N188&lt;&gt;"",OR(NOT(ISNUMBER(N188)),N188&gt;TODAY())),AND(S188&lt;&gt;"",NOT(ISNUMBER(S188))),AND(G188="Completed",OR(I188="",P188="",J188="")),AND(G188&lt;&gt;"Completed",OR(I188&lt;&gt;"",H188="")),AND(K188="No",L188&lt;&gt;"Not required"),AND(K188="Yes",OR(L188="Not required",AND(L188&lt;&gt;"Competence confirmed",M188=""))),AND(OR(L188="Competence confirmed",L188="Further support needed"),OR(N188="",O188="",P188="")),AND(L188="Further support needed",T188&lt;&gt;"Open"),X188="Check action details",AND(T188="Closed",OR(Q188="",R188="",P188=""))),"Check required fields/dates","Recorded - verify evidence")))</f>
        <v/>
      </c>
    </row>
    <row r="189" spans="1:25" ht="32" customHeight="1">
      <c r="A189" s="6"/>
      <c r="B189" s="6"/>
      <c r="C189" s="6"/>
      <c r="D189" s="6"/>
      <c r="E189" s="6"/>
      <c r="F189" s="6"/>
      <c r="G189" s="6"/>
      <c r="H189" s="7"/>
      <c r="I189" s="7"/>
      <c r="J189" s="7"/>
      <c r="K189" s="6"/>
      <c r="L189" s="6"/>
      <c r="M189" s="7"/>
      <c r="N189" s="7"/>
      <c r="O189" s="6"/>
      <c r="P189" s="6"/>
      <c r="Q189" s="6"/>
      <c r="R189" s="6"/>
      <c r="S189" s="7"/>
      <c r="T189" s="6"/>
      <c r="U189" s="8">
        <f>IF(OR(A189="",F189&lt;&gt;"Active"),"",IF(G189="Completed","Completed",IF(H189="","Missing deadline",IF(H189&lt;TODAY(),"Overdue learning",IF(H189&lt;=TODAY()+30,"Due within 30 days","Scheduled")))))</f>
        <v/>
      </c>
      <c r="V189" s="8">
        <f>IF(OR(A189="",F189&lt;&gt;"Active"),"",IF(G189&lt;&gt;"Completed","Not yet completed",IF(J189="","Missing review date",IF(J189&lt;TODAY(),"Review overdue",IF(J189&lt;=TODAY()+30,"Review within 30 days","Scheduled")))))</f>
        <v/>
      </c>
      <c r="W189" s="8">
        <f>IF(OR(A189="",F189&lt;&gt;"Active"),"",IF(K189="No","Not required",IF(K189&lt;&gt;"Yes","Check requirement",IF(L189="Further support needed","Competence concern",IF(L189="Competence confirmed","Confirmed",IF(M189="","Missing assessment due",IF(M189&lt;TODAY(),"Assessment overdue","Assessment outstanding")))))))</f>
        <v/>
      </c>
      <c r="X189" s="8">
        <f>IF(OR(A189="",F189&lt;&gt;"Active"),"",IF(T189="Closed","Closed",IF(AND(T189="Not needed",Q189="",R189="",S189=""),"No action",IF(OR(Q189="",R189="",S189="",T189&lt;&gt;"Open"),"Check action details",IF(S189&lt;TODAY(),"Action overdue","Action open")))))</f>
        <v/>
      </c>
      <c r="Y189" s="8">
        <f>IF(COUNTA(A189:T189)=0,"",IF(F189="Archived","Archived",IF(OR(A189="",B189="",C189="",D189="",E189="",F189&lt;&gt;"Active",COUNTIF(Roles,B189)=0,COUNTIF(Branches,C189)=0,COUNTIF(LearningStatuses,G189)=0,COUNTIF(AssessmentRequired,K189)=0,COUNTIF(AssessmentStatuses,L189)=0,COUNTIF(ActionStatuses,T189)=0,AND(H189&lt;&gt;"",NOT(ISNUMBER(H189))),AND(I189&lt;&gt;"",OR(NOT(ISNUMBER(I189)),I189&gt;TODAY())),AND(J189&lt;&gt;"",NOT(ISNUMBER(J189))),AND(M189&lt;&gt;"",NOT(ISNUMBER(M189))),AND(N189&lt;&gt;"",OR(NOT(ISNUMBER(N189)),N189&gt;TODAY())),AND(S189&lt;&gt;"",NOT(ISNUMBER(S189))),AND(G189="Completed",OR(I189="",P189="",J189="")),AND(G189&lt;&gt;"Completed",OR(I189&lt;&gt;"",H189="")),AND(K189="No",L189&lt;&gt;"Not required"),AND(K189="Yes",OR(L189="Not required",AND(L189&lt;&gt;"Competence confirmed",M189=""))),AND(OR(L189="Competence confirmed",L189="Further support needed"),OR(N189="",O189="",P189="")),AND(L189="Further support needed",T189&lt;&gt;"Open"),X189="Check action details",AND(T189="Closed",OR(Q189="",R189="",P189=""))),"Check required fields/dates","Recorded - verify evidence")))</f>
        <v/>
      </c>
    </row>
    <row r="190" spans="1:25" ht="32" customHeight="1">
      <c r="A190" s="6"/>
      <c r="B190" s="6"/>
      <c r="C190" s="6"/>
      <c r="D190" s="6"/>
      <c r="E190" s="6"/>
      <c r="F190" s="6"/>
      <c r="G190" s="6"/>
      <c r="H190" s="7"/>
      <c r="I190" s="7"/>
      <c r="J190" s="7"/>
      <c r="K190" s="6"/>
      <c r="L190" s="6"/>
      <c r="M190" s="7"/>
      <c r="N190" s="7"/>
      <c r="O190" s="6"/>
      <c r="P190" s="6"/>
      <c r="Q190" s="6"/>
      <c r="R190" s="6"/>
      <c r="S190" s="7"/>
      <c r="T190" s="6"/>
      <c r="U190" s="8">
        <f>IF(OR(A190="",F190&lt;&gt;"Active"),"",IF(G190="Completed","Completed",IF(H190="","Missing deadline",IF(H190&lt;TODAY(),"Overdue learning",IF(H190&lt;=TODAY()+30,"Due within 30 days","Scheduled")))))</f>
        <v/>
      </c>
      <c r="V190" s="8">
        <f>IF(OR(A190="",F190&lt;&gt;"Active"),"",IF(G190&lt;&gt;"Completed","Not yet completed",IF(J190="","Missing review date",IF(J190&lt;TODAY(),"Review overdue",IF(J190&lt;=TODAY()+30,"Review within 30 days","Scheduled")))))</f>
        <v/>
      </c>
      <c r="W190" s="8">
        <f>IF(OR(A190="",F190&lt;&gt;"Active"),"",IF(K190="No","Not required",IF(K190&lt;&gt;"Yes","Check requirement",IF(L190="Further support needed","Competence concern",IF(L190="Competence confirmed","Confirmed",IF(M190="","Missing assessment due",IF(M190&lt;TODAY(),"Assessment overdue","Assessment outstanding")))))))</f>
        <v/>
      </c>
      <c r="X190" s="8">
        <f>IF(OR(A190="",F190&lt;&gt;"Active"),"",IF(T190="Closed","Closed",IF(AND(T190="Not needed",Q190="",R190="",S190=""),"No action",IF(OR(Q190="",R190="",S190="",T190&lt;&gt;"Open"),"Check action details",IF(S190&lt;TODAY(),"Action overdue","Action open")))))</f>
        <v/>
      </c>
      <c r="Y190" s="8">
        <f>IF(COUNTA(A190:T190)=0,"",IF(F190="Archived","Archived",IF(OR(A190="",B190="",C190="",D190="",E190="",F190&lt;&gt;"Active",COUNTIF(Roles,B190)=0,COUNTIF(Branches,C190)=0,COUNTIF(LearningStatuses,G190)=0,COUNTIF(AssessmentRequired,K190)=0,COUNTIF(AssessmentStatuses,L190)=0,COUNTIF(ActionStatuses,T190)=0,AND(H190&lt;&gt;"",NOT(ISNUMBER(H190))),AND(I190&lt;&gt;"",OR(NOT(ISNUMBER(I190)),I190&gt;TODAY())),AND(J190&lt;&gt;"",NOT(ISNUMBER(J190))),AND(M190&lt;&gt;"",NOT(ISNUMBER(M190))),AND(N190&lt;&gt;"",OR(NOT(ISNUMBER(N190)),N190&gt;TODAY())),AND(S190&lt;&gt;"",NOT(ISNUMBER(S190))),AND(G190="Completed",OR(I190="",P190="",J190="")),AND(G190&lt;&gt;"Completed",OR(I190&lt;&gt;"",H190="")),AND(K190="No",L190&lt;&gt;"Not required"),AND(K190="Yes",OR(L190="Not required",AND(L190&lt;&gt;"Competence confirmed",M190=""))),AND(OR(L190="Competence confirmed",L190="Further support needed"),OR(N190="",O190="",P190="")),AND(L190="Further support needed",T190&lt;&gt;"Open"),X190="Check action details",AND(T190="Closed",OR(Q190="",R190="",P190=""))),"Check required fields/dates","Recorded - verify evidence")))</f>
        <v/>
      </c>
    </row>
    <row r="191" spans="1:25" ht="32" customHeight="1">
      <c r="A191" s="6"/>
      <c r="B191" s="6"/>
      <c r="C191" s="6"/>
      <c r="D191" s="6"/>
      <c r="E191" s="6"/>
      <c r="F191" s="6"/>
      <c r="G191" s="6"/>
      <c r="H191" s="7"/>
      <c r="I191" s="7"/>
      <c r="J191" s="7"/>
      <c r="K191" s="6"/>
      <c r="L191" s="6"/>
      <c r="M191" s="7"/>
      <c r="N191" s="7"/>
      <c r="O191" s="6"/>
      <c r="P191" s="6"/>
      <c r="Q191" s="6"/>
      <c r="R191" s="6"/>
      <c r="S191" s="7"/>
      <c r="T191" s="6"/>
      <c r="U191" s="8">
        <f>IF(OR(A191="",F191&lt;&gt;"Active"),"",IF(G191="Completed","Completed",IF(H191="","Missing deadline",IF(H191&lt;TODAY(),"Overdue learning",IF(H191&lt;=TODAY()+30,"Due within 30 days","Scheduled")))))</f>
        <v/>
      </c>
      <c r="V191" s="8">
        <f>IF(OR(A191="",F191&lt;&gt;"Active"),"",IF(G191&lt;&gt;"Completed","Not yet completed",IF(J191="","Missing review date",IF(J191&lt;TODAY(),"Review overdue",IF(J191&lt;=TODAY()+30,"Review within 30 days","Scheduled")))))</f>
        <v/>
      </c>
      <c r="W191" s="8">
        <f>IF(OR(A191="",F191&lt;&gt;"Active"),"",IF(K191="No","Not required",IF(K191&lt;&gt;"Yes","Check requirement",IF(L191="Further support needed","Competence concern",IF(L191="Competence confirmed","Confirmed",IF(M191="","Missing assessment due",IF(M191&lt;TODAY(),"Assessment overdue","Assessment outstanding")))))))</f>
        <v/>
      </c>
      <c r="X191" s="8">
        <f>IF(OR(A191="",F191&lt;&gt;"Active"),"",IF(T191="Closed","Closed",IF(AND(T191="Not needed",Q191="",R191="",S191=""),"No action",IF(OR(Q191="",R191="",S191="",T191&lt;&gt;"Open"),"Check action details",IF(S191&lt;TODAY(),"Action overdue","Action open")))))</f>
        <v/>
      </c>
      <c r="Y191" s="8">
        <f>IF(COUNTA(A191:T191)=0,"",IF(F191="Archived","Archived",IF(OR(A191="",B191="",C191="",D191="",E191="",F191&lt;&gt;"Active",COUNTIF(Roles,B191)=0,COUNTIF(Branches,C191)=0,COUNTIF(LearningStatuses,G191)=0,COUNTIF(AssessmentRequired,K191)=0,COUNTIF(AssessmentStatuses,L191)=0,COUNTIF(ActionStatuses,T191)=0,AND(H191&lt;&gt;"",NOT(ISNUMBER(H191))),AND(I191&lt;&gt;"",OR(NOT(ISNUMBER(I191)),I191&gt;TODAY())),AND(J191&lt;&gt;"",NOT(ISNUMBER(J191))),AND(M191&lt;&gt;"",NOT(ISNUMBER(M191))),AND(N191&lt;&gt;"",OR(NOT(ISNUMBER(N191)),N191&gt;TODAY())),AND(S191&lt;&gt;"",NOT(ISNUMBER(S191))),AND(G191="Completed",OR(I191="",P191="",J191="")),AND(G191&lt;&gt;"Completed",OR(I191&lt;&gt;"",H191="")),AND(K191="No",L191&lt;&gt;"Not required"),AND(K191="Yes",OR(L191="Not required",AND(L191&lt;&gt;"Competence confirmed",M191=""))),AND(OR(L191="Competence confirmed",L191="Further support needed"),OR(N191="",O191="",P191="")),AND(L191="Further support needed",T191&lt;&gt;"Open"),X191="Check action details",AND(T191="Closed",OR(Q191="",R191="",P191=""))),"Check required fields/dates","Recorded - verify evidence")))</f>
        <v/>
      </c>
    </row>
    <row r="192" spans="1:25" ht="32" customHeight="1">
      <c r="A192" s="6"/>
      <c r="B192" s="6"/>
      <c r="C192" s="6"/>
      <c r="D192" s="6"/>
      <c r="E192" s="6"/>
      <c r="F192" s="6"/>
      <c r="G192" s="6"/>
      <c r="H192" s="7"/>
      <c r="I192" s="7"/>
      <c r="J192" s="7"/>
      <c r="K192" s="6"/>
      <c r="L192" s="6"/>
      <c r="M192" s="7"/>
      <c r="N192" s="7"/>
      <c r="O192" s="6"/>
      <c r="P192" s="6"/>
      <c r="Q192" s="6"/>
      <c r="R192" s="6"/>
      <c r="S192" s="7"/>
      <c r="T192" s="6"/>
      <c r="U192" s="8">
        <f>IF(OR(A192="",F192&lt;&gt;"Active"),"",IF(G192="Completed","Completed",IF(H192="","Missing deadline",IF(H192&lt;TODAY(),"Overdue learning",IF(H192&lt;=TODAY()+30,"Due within 30 days","Scheduled")))))</f>
        <v/>
      </c>
      <c r="V192" s="8">
        <f>IF(OR(A192="",F192&lt;&gt;"Active"),"",IF(G192&lt;&gt;"Completed","Not yet completed",IF(J192="","Missing review date",IF(J192&lt;TODAY(),"Review overdue",IF(J192&lt;=TODAY()+30,"Review within 30 days","Scheduled")))))</f>
        <v/>
      </c>
      <c r="W192" s="8">
        <f>IF(OR(A192="",F192&lt;&gt;"Active"),"",IF(K192="No","Not required",IF(K192&lt;&gt;"Yes","Check requirement",IF(L192="Further support needed","Competence concern",IF(L192="Competence confirmed","Confirmed",IF(M192="","Missing assessment due",IF(M192&lt;TODAY(),"Assessment overdue","Assessment outstanding")))))))</f>
        <v/>
      </c>
      <c r="X192" s="8">
        <f>IF(OR(A192="",F192&lt;&gt;"Active"),"",IF(T192="Closed","Closed",IF(AND(T192="Not needed",Q192="",R192="",S192=""),"No action",IF(OR(Q192="",R192="",S192="",T192&lt;&gt;"Open"),"Check action details",IF(S192&lt;TODAY(),"Action overdue","Action open")))))</f>
        <v/>
      </c>
      <c r="Y192" s="8">
        <f>IF(COUNTA(A192:T192)=0,"",IF(F192="Archived","Archived",IF(OR(A192="",B192="",C192="",D192="",E192="",F192&lt;&gt;"Active",COUNTIF(Roles,B192)=0,COUNTIF(Branches,C192)=0,COUNTIF(LearningStatuses,G192)=0,COUNTIF(AssessmentRequired,K192)=0,COUNTIF(AssessmentStatuses,L192)=0,COUNTIF(ActionStatuses,T192)=0,AND(H192&lt;&gt;"",NOT(ISNUMBER(H192))),AND(I192&lt;&gt;"",OR(NOT(ISNUMBER(I192)),I192&gt;TODAY())),AND(J192&lt;&gt;"",NOT(ISNUMBER(J192))),AND(M192&lt;&gt;"",NOT(ISNUMBER(M192))),AND(N192&lt;&gt;"",OR(NOT(ISNUMBER(N192)),N192&gt;TODAY())),AND(S192&lt;&gt;"",NOT(ISNUMBER(S192))),AND(G192="Completed",OR(I192="",P192="",J192="")),AND(G192&lt;&gt;"Completed",OR(I192&lt;&gt;"",H192="")),AND(K192="No",L192&lt;&gt;"Not required"),AND(K192="Yes",OR(L192="Not required",AND(L192&lt;&gt;"Competence confirmed",M192=""))),AND(OR(L192="Competence confirmed",L192="Further support needed"),OR(N192="",O192="",P192="")),AND(L192="Further support needed",T192&lt;&gt;"Open"),X192="Check action details",AND(T192="Closed",OR(Q192="",R192="",P192=""))),"Check required fields/dates","Recorded - verify evidence")))</f>
        <v/>
      </c>
    </row>
    <row r="193" spans="1:25" ht="32" customHeight="1">
      <c r="A193" s="6"/>
      <c r="B193" s="6"/>
      <c r="C193" s="6"/>
      <c r="D193" s="6"/>
      <c r="E193" s="6"/>
      <c r="F193" s="6"/>
      <c r="G193" s="6"/>
      <c r="H193" s="7"/>
      <c r="I193" s="7"/>
      <c r="J193" s="7"/>
      <c r="K193" s="6"/>
      <c r="L193" s="6"/>
      <c r="M193" s="7"/>
      <c r="N193" s="7"/>
      <c r="O193" s="6"/>
      <c r="P193" s="6"/>
      <c r="Q193" s="6"/>
      <c r="R193" s="6"/>
      <c r="S193" s="7"/>
      <c r="T193" s="6"/>
      <c r="U193" s="8">
        <f>IF(OR(A193="",F193&lt;&gt;"Active"),"",IF(G193="Completed","Completed",IF(H193="","Missing deadline",IF(H193&lt;TODAY(),"Overdue learning",IF(H193&lt;=TODAY()+30,"Due within 30 days","Scheduled")))))</f>
        <v/>
      </c>
      <c r="V193" s="8">
        <f>IF(OR(A193="",F193&lt;&gt;"Active"),"",IF(G193&lt;&gt;"Completed","Not yet completed",IF(J193="","Missing review date",IF(J193&lt;TODAY(),"Review overdue",IF(J193&lt;=TODAY()+30,"Review within 30 days","Scheduled")))))</f>
        <v/>
      </c>
      <c r="W193" s="8">
        <f>IF(OR(A193="",F193&lt;&gt;"Active"),"",IF(K193="No","Not required",IF(K193&lt;&gt;"Yes","Check requirement",IF(L193="Further support needed","Competence concern",IF(L193="Competence confirmed","Confirmed",IF(M193="","Missing assessment due",IF(M193&lt;TODAY(),"Assessment overdue","Assessment outstanding")))))))</f>
        <v/>
      </c>
      <c r="X193" s="8">
        <f>IF(OR(A193="",F193&lt;&gt;"Active"),"",IF(T193="Closed","Closed",IF(AND(T193="Not needed",Q193="",R193="",S193=""),"No action",IF(OR(Q193="",R193="",S193="",T193&lt;&gt;"Open"),"Check action details",IF(S193&lt;TODAY(),"Action overdue","Action open")))))</f>
        <v/>
      </c>
      <c r="Y193" s="8">
        <f>IF(COUNTA(A193:T193)=0,"",IF(F193="Archived","Archived",IF(OR(A193="",B193="",C193="",D193="",E193="",F193&lt;&gt;"Active",COUNTIF(Roles,B193)=0,COUNTIF(Branches,C193)=0,COUNTIF(LearningStatuses,G193)=0,COUNTIF(AssessmentRequired,K193)=0,COUNTIF(AssessmentStatuses,L193)=0,COUNTIF(ActionStatuses,T193)=0,AND(H193&lt;&gt;"",NOT(ISNUMBER(H193))),AND(I193&lt;&gt;"",OR(NOT(ISNUMBER(I193)),I193&gt;TODAY())),AND(J193&lt;&gt;"",NOT(ISNUMBER(J193))),AND(M193&lt;&gt;"",NOT(ISNUMBER(M193))),AND(N193&lt;&gt;"",OR(NOT(ISNUMBER(N193)),N193&gt;TODAY())),AND(S193&lt;&gt;"",NOT(ISNUMBER(S193))),AND(G193="Completed",OR(I193="",P193="",J193="")),AND(G193&lt;&gt;"Completed",OR(I193&lt;&gt;"",H193="")),AND(K193="No",L193&lt;&gt;"Not required"),AND(K193="Yes",OR(L193="Not required",AND(L193&lt;&gt;"Competence confirmed",M193=""))),AND(OR(L193="Competence confirmed",L193="Further support needed"),OR(N193="",O193="",P193="")),AND(L193="Further support needed",T193&lt;&gt;"Open"),X193="Check action details",AND(T193="Closed",OR(Q193="",R193="",P193=""))),"Check required fields/dates","Recorded - verify evidence")))</f>
        <v/>
      </c>
    </row>
    <row r="194" spans="1:25" ht="32" customHeight="1">
      <c r="A194" s="6"/>
      <c r="B194" s="6"/>
      <c r="C194" s="6"/>
      <c r="D194" s="6"/>
      <c r="E194" s="6"/>
      <c r="F194" s="6"/>
      <c r="G194" s="6"/>
      <c r="H194" s="7"/>
      <c r="I194" s="7"/>
      <c r="J194" s="7"/>
      <c r="K194" s="6"/>
      <c r="L194" s="6"/>
      <c r="M194" s="7"/>
      <c r="N194" s="7"/>
      <c r="O194" s="6"/>
      <c r="P194" s="6"/>
      <c r="Q194" s="6"/>
      <c r="R194" s="6"/>
      <c r="S194" s="7"/>
      <c r="T194" s="6"/>
      <c r="U194" s="8">
        <f>IF(OR(A194="",F194&lt;&gt;"Active"),"",IF(G194="Completed","Completed",IF(H194="","Missing deadline",IF(H194&lt;TODAY(),"Overdue learning",IF(H194&lt;=TODAY()+30,"Due within 30 days","Scheduled")))))</f>
        <v/>
      </c>
      <c r="V194" s="8">
        <f>IF(OR(A194="",F194&lt;&gt;"Active"),"",IF(G194&lt;&gt;"Completed","Not yet completed",IF(J194="","Missing review date",IF(J194&lt;TODAY(),"Review overdue",IF(J194&lt;=TODAY()+30,"Review within 30 days","Scheduled")))))</f>
        <v/>
      </c>
      <c r="W194" s="8">
        <f>IF(OR(A194="",F194&lt;&gt;"Active"),"",IF(K194="No","Not required",IF(K194&lt;&gt;"Yes","Check requirement",IF(L194="Further support needed","Competence concern",IF(L194="Competence confirmed","Confirmed",IF(M194="","Missing assessment due",IF(M194&lt;TODAY(),"Assessment overdue","Assessment outstanding")))))))</f>
        <v/>
      </c>
      <c r="X194" s="8">
        <f>IF(OR(A194="",F194&lt;&gt;"Active"),"",IF(T194="Closed","Closed",IF(AND(T194="Not needed",Q194="",R194="",S194=""),"No action",IF(OR(Q194="",R194="",S194="",T194&lt;&gt;"Open"),"Check action details",IF(S194&lt;TODAY(),"Action overdue","Action open")))))</f>
        <v/>
      </c>
      <c r="Y194" s="8">
        <f>IF(COUNTA(A194:T194)=0,"",IF(F194="Archived","Archived",IF(OR(A194="",B194="",C194="",D194="",E194="",F194&lt;&gt;"Active",COUNTIF(Roles,B194)=0,COUNTIF(Branches,C194)=0,COUNTIF(LearningStatuses,G194)=0,COUNTIF(AssessmentRequired,K194)=0,COUNTIF(AssessmentStatuses,L194)=0,COUNTIF(ActionStatuses,T194)=0,AND(H194&lt;&gt;"",NOT(ISNUMBER(H194))),AND(I194&lt;&gt;"",OR(NOT(ISNUMBER(I194)),I194&gt;TODAY())),AND(J194&lt;&gt;"",NOT(ISNUMBER(J194))),AND(M194&lt;&gt;"",NOT(ISNUMBER(M194))),AND(N194&lt;&gt;"",OR(NOT(ISNUMBER(N194)),N194&gt;TODAY())),AND(S194&lt;&gt;"",NOT(ISNUMBER(S194))),AND(G194="Completed",OR(I194="",P194="",J194="")),AND(G194&lt;&gt;"Completed",OR(I194&lt;&gt;"",H194="")),AND(K194="No",L194&lt;&gt;"Not required"),AND(K194="Yes",OR(L194="Not required",AND(L194&lt;&gt;"Competence confirmed",M194=""))),AND(OR(L194="Competence confirmed",L194="Further support needed"),OR(N194="",O194="",P194="")),AND(L194="Further support needed",T194&lt;&gt;"Open"),X194="Check action details",AND(T194="Closed",OR(Q194="",R194="",P194=""))),"Check required fields/dates","Recorded - verify evidence")))</f>
        <v/>
      </c>
    </row>
    <row r="195" spans="1:25" ht="32" customHeight="1">
      <c r="A195" s="6"/>
      <c r="B195" s="6"/>
      <c r="C195" s="6"/>
      <c r="D195" s="6"/>
      <c r="E195" s="6"/>
      <c r="F195" s="6"/>
      <c r="G195" s="6"/>
      <c r="H195" s="7"/>
      <c r="I195" s="7"/>
      <c r="J195" s="7"/>
      <c r="K195" s="6"/>
      <c r="L195" s="6"/>
      <c r="M195" s="7"/>
      <c r="N195" s="7"/>
      <c r="O195" s="6"/>
      <c r="P195" s="6"/>
      <c r="Q195" s="6"/>
      <c r="R195" s="6"/>
      <c r="S195" s="7"/>
      <c r="T195" s="6"/>
      <c r="U195" s="8">
        <f>IF(OR(A195="",F195&lt;&gt;"Active"),"",IF(G195="Completed","Completed",IF(H195="","Missing deadline",IF(H195&lt;TODAY(),"Overdue learning",IF(H195&lt;=TODAY()+30,"Due within 30 days","Scheduled")))))</f>
        <v/>
      </c>
      <c r="V195" s="8">
        <f>IF(OR(A195="",F195&lt;&gt;"Active"),"",IF(G195&lt;&gt;"Completed","Not yet completed",IF(J195="","Missing review date",IF(J195&lt;TODAY(),"Review overdue",IF(J195&lt;=TODAY()+30,"Review within 30 days","Scheduled")))))</f>
        <v/>
      </c>
      <c r="W195" s="8">
        <f>IF(OR(A195="",F195&lt;&gt;"Active"),"",IF(K195="No","Not required",IF(K195&lt;&gt;"Yes","Check requirement",IF(L195="Further support needed","Competence concern",IF(L195="Competence confirmed","Confirmed",IF(M195="","Missing assessment due",IF(M195&lt;TODAY(),"Assessment overdue","Assessment outstanding")))))))</f>
        <v/>
      </c>
      <c r="X195" s="8">
        <f>IF(OR(A195="",F195&lt;&gt;"Active"),"",IF(T195="Closed","Closed",IF(AND(T195="Not needed",Q195="",R195="",S195=""),"No action",IF(OR(Q195="",R195="",S195="",T195&lt;&gt;"Open"),"Check action details",IF(S195&lt;TODAY(),"Action overdue","Action open")))))</f>
        <v/>
      </c>
      <c r="Y195" s="8">
        <f>IF(COUNTA(A195:T195)=0,"",IF(F195="Archived","Archived",IF(OR(A195="",B195="",C195="",D195="",E195="",F195&lt;&gt;"Active",COUNTIF(Roles,B195)=0,COUNTIF(Branches,C195)=0,COUNTIF(LearningStatuses,G195)=0,COUNTIF(AssessmentRequired,K195)=0,COUNTIF(AssessmentStatuses,L195)=0,COUNTIF(ActionStatuses,T195)=0,AND(H195&lt;&gt;"",NOT(ISNUMBER(H195))),AND(I195&lt;&gt;"",OR(NOT(ISNUMBER(I195)),I195&gt;TODAY())),AND(J195&lt;&gt;"",NOT(ISNUMBER(J195))),AND(M195&lt;&gt;"",NOT(ISNUMBER(M195))),AND(N195&lt;&gt;"",OR(NOT(ISNUMBER(N195)),N195&gt;TODAY())),AND(S195&lt;&gt;"",NOT(ISNUMBER(S195))),AND(G195="Completed",OR(I195="",P195="",J195="")),AND(G195&lt;&gt;"Completed",OR(I195&lt;&gt;"",H195="")),AND(K195="No",L195&lt;&gt;"Not required"),AND(K195="Yes",OR(L195="Not required",AND(L195&lt;&gt;"Competence confirmed",M195=""))),AND(OR(L195="Competence confirmed",L195="Further support needed"),OR(N195="",O195="",P195="")),AND(L195="Further support needed",T195&lt;&gt;"Open"),X195="Check action details",AND(T195="Closed",OR(Q195="",R195="",P195=""))),"Check required fields/dates","Recorded - verify evidence")))</f>
        <v/>
      </c>
    </row>
    <row r="196" spans="1:25" ht="32" customHeight="1">
      <c r="A196" s="6"/>
      <c r="B196" s="6"/>
      <c r="C196" s="6"/>
      <c r="D196" s="6"/>
      <c r="E196" s="6"/>
      <c r="F196" s="6"/>
      <c r="G196" s="6"/>
      <c r="H196" s="7"/>
      <c r="I196" s="7"/>
      <c r="J196" s="7"/>
      <c r="K196" s="6"/>
      <c r="L196" s="6"/>
      <c r="M196" s="7"/>
      <c r="N196" s="7"/>
      <c r="O196" s="6"/>
      <c r="P196" s="6"/>
      <c r="Q196" s="6"/>
      <c r="R196" s="6"/>
      <c r="S196" s="7"/>
      <c r="T196" s="6"/>
      <c r="U196" s="8">
        <f>IF(OR(A196="",F196&lt;&gt;"Active"),"",IF(G196="Completed","Completed",IF(H196="","Missing deadline",IF(H196&lt;TODAY(),"Overdue learning",IF(H196&lt;=TODAY()+30,"Due within 30 days","Scheduled")))))</f>
        <v/>
      </c>
      <c r="V196" s="8">
        <f>IF(OR(A196="",F196&lt;&gt;"Active"),"",IF(G196&lt;&gt;"Completed","Not yet completed",IF(J196="","Missing review date",IF(J196&lt;TODAY(),"Review overdue",IF(J196&lt;=TODAY()+30,"Review within 30 days","Scheduled")))))</f>
        <v/>
      </c>
      <c r="W196" s="8">
        <f>IF(OR(A196="",F196&lt;&gt;"Active"),"",IF(K196="No","Not required",IF(K196&lt;&gt;"Yes","Check requirement",IF(L196="Further support needed","Competence concern",IF(L196="Competence confirmed","Confirmed",IF(M196="","Missing assessment due",IF(M196&lt;TODAY(),"Assessment overdue","Assessment outstanding")))))))</f>
        <v/>
      </c>
      <c r="X196" s="8">
        <f>IF(OR(A196="",F196&lt;&gt;"Active"),"",IF(T196="Closed","Closed",IF(AND(T196="Not needed",Q196="",R196="",S196=""),"No action",IF(OR(Q196="",R196="",S196="",T196&lt;&gt;"Open"),"Check action details",IF(S196&lt;TODAY(),"Action overdue","Action open")))))</f>
        <v/>
      </c>
      <c r="Y196" s="8">
        <f>IF(COUNTA(A196:T196)=0,"",IF(F196="Archived","Archived",IF(OR(A196="",B196="",C196="",D196="",E196="",F196&lt;&gt;"Active",COUNTIF(Roles,B196)=0,COUNTIF(Branches,C196)=0,COUNTIF(LearningStatuses,G196)=0,COUNTIF(AssessmentRequired,K196)=0,COUNTIF(AssessmentStatuses,L196)=0,COUNTIF(ActionStatuses,T196)=0,AND(H196&lt;&gt;"",NOT(ISNUMBER(H196))),AND(I196&lt;&gt;"",OR(NOT(ISNUMBER(I196)),I196&gt;TODAY())),AND(J196&lt;&gt;"",NOT(ISNUMBER(J196))),AND(M196&lt;&gt;"",NOT(ISNUMBER(M196))),AND(N196&lt;&gt;"",OR(NOT(ISNUMBER(N196)),N196&gt;TODAY())),AND(S196&lt;&gt;"",NOT(ISNUMBER(S196))),AND(G196="Completed",OR(I196="",P196="",J196="")),AND(G196&lt;&gt;"Completed",OR(I196&lt;&gt;"",H196="")),AND(K196="No",L196&lt;&gt;"Not required"),AND(K196="Yes",OR(L196="Not required",AND(L196&lt;&gt;"Competence confirmed",M196=""))),AND(OR(L196="Competence confirmed",L196="Further support needed"),OR(N196="",O196="",P196="")),AND(L196="Further support needed",T196&lt;&gt;"Open"),X196="Check action details",AND(T196="Closed",OR(Q196="",R196="",P196=""))),"Check required fields/dates","Recorded - verify evidence")))</f>
        <v/>
      </c>
    </row>
    <row r="197" spans="1:25" ht="32" customHeight="1">
      <c r="A197" s="6"/>
      <c r="B197" s="6"/>
      <c r="C197" s="6"/>
      <c r="D197" s="6"/>
      <c r="E197" s="6"/>
      <c r="F197" s="6"/>
      <c r="G197" s="6"/>
      <c r="H197" s="7"/>
      <c r="I197" s="7"/>
      <c r="J197" s="7"/>
      <c r="K197" s="6"/>
      <c r="L197" s="6"/>
      <c r="M197" s="7"/>
      <c r="N197" s="7"/>
      <c r="O197" s="6"/>
      <c r="P197" s="6"/>
      <c r="Q197" s="6"/>
      <c r="R197" s="6"/>
      <c r="S197" s="7"/>
      <c r="T197" s="6"/>
      <c r="U197" s="8">
        <f>IF(OR(A197="",F197&lt;&gt;"Active"),"",IF(G197="Completed","Completed",IF(H197="","Missing deadline",IF(H197&lt;TODAY(),"Overdue learning",IF(H197&lt;=TODAY()+30,"Due within 30 days","Scheduled")))))</f>
        <v/>
      </c>
      <c r="V197" s="8">
        <f>IF(OR(A197="",F197&lt;&gt;"Active"),"",IF(G197&lt;&gt;"Completed","Not yet completed",IF(J197="","Missing review date",IF(J197&lt;TODAY(),"Review overdue",IF(J197&lt;=TODAY()+30,"Review within 30 days","Scheduled")))))</f>
        <v/>
      </c>
      <c r="W197" s="8">
        <f>IF(OR(A197="",F197&lt;&gt;"Active"),"",IF(K197="No","Not required",IF(K197&lt;&gt;"Yes","Check requirement",IF(L197="Further support needed","Competence concern",IF(L197="Competence confirmed","Confirmed",IF(M197="","Missing assessment due",IF(M197&lt;TODAY(),"Assessment overdue","Assessment outstanding")))))))</f>
        <v/>
      </c>
      <c r="X197" s="8">
        <f>IF(OR(A197="",F197&lt;&gt;"Active"),"",IF(T197="Closed","Closed",IF(AND(T197="Not needed",Q197="",R197="",S197=""),"No action",IF(OR(Q197="",R197="",S197="",T197&lt;&gt;"Open"),"Check action details",IF(S197&lt;TODAY(),"Action overdue","Action open")))))</f>
        <v/>
      </c>
      <c r="Y197" s="8">
        <f>IF(COUNTA(A197:T197)=0,"",IF(F197="Archived","Archived",IF(OR(A197="",B197="",C197="",D197="",E197="",F197&lt;&gt;"Active",COUNTIF(Roles,B197)=0,COUNTIF(Branches,C197)=0,COUNTIF(LearningStatuses,G197)=0,COUNTIF(AssessmentRequired,K197)=0,COUNTIF(AssessmentStatuses,L197)=0,COUNTIF(ActionStatuses,T197)=0,AND(H197&lt;&gt;"",NOT(ISNUMBER(H197))),AND(I197&lt;&gt;"",OR(NOT(ISNUMBER(I197)),I197&gt;TODAY())),AND(J197&lt;&gt;"",NOT(ISNUMBER(J197))),AND(M197&lt;&gt;"",NOT(ISNUMBER(M197))),AND(N197&lt;&gt;"",OR(NOT(ISNUMBER(N197)),N197&gt;TODAY())),AND(S197&lt;&gt;"",NOT(ISNUMBER(S197))),AND(G197="Completed",OR(I197="",P197="",J197="")),AND(G197&lt;&gt;"Completed",OR(I197&lt;&gt;"",H197="")),AND(K197="No",L197&lt;&gt;"Not required"),AND(K197="Yes",OR(L197="Not required",AND(L197&lt;&gt;"Competence confirmed",M197=""))),AND(OR(L197="Competence confirmed",L197="Further support needed"),OR(N197="",O197="",P197="")),AND(L197="Further support needed",T197&lt;&gt;"Open"),X197="Check action details",AND(T197="Closed",OR(Q197="",R197="",P197=""))),"Check required fields/dates","Recorded - verify evidence")))</f>
        <v/>
      </c>
    </row>
    <row r="198" spans="1:25" ht="32" customHeight="1">
      <c r="A198" s="6"/>
      <c r="B198" s="6"/>
      <c r="C198" s="6"/>
      <c r="D198" s="6"/>
      <c r="E198" s="6"/>
      <c r="F198" s="6"/>
      <c r="G198" s="6"/>
      <c r="H198" s="7"/>
      <c r="I198" s="7"/>
      <c r="J198" s="7"/>
      <c r="K198" s="6"/>
      <c r="L198" s="6"/>
      <c r="M198" s="7"/>
      <c r="N198" s="7"/>
      <c r="O198" s="6"/>
      <c r="P198" s="6"/>
      <c r="Q198" s="6"/>
      <c r="R198" s="6"/>
      <c r="S198" s="7"/>
      <c r="T198" s="6"/>
      <c r="U198" s="8">
        <f>IF(OR(A198="",F198&lt;&gt;"Active"),"",IF(G198="Completed","Completed",IF(H198="","Missing deadline",IF(H198&lt;TODAY(),"Overdue learning",IF(H198&lt;=TODAY()+30,"Due within 30 days","Scheduled")))))</f>
        <v/>
      </c>
      <c r="V198" s="8">
        <f>IF(OR(A198="",F198&lt;&gt;"Active"),"",IF(G198&lt;&gt;"Completed","Not yet completed",IF(J198="","Missing review date",IF(J198&lt;TODAY(),"Review overdue",IF(J198&lt;=TODAY()+30,"Review within 30 days","Scheduled")))))</f>
        <v/>
      </c>
      <c r="W198" s="8">
        <f>IF(OR(A198="",F198&lt;&gt;"Active"),"",IF(K198="No","Not required",IF(K198&lt;&gt;"Yes","Check requirement",IF(L198="Further support needed","Competence concern",IF(L198="Competence confirmed","Confirmed",IF(M198="","Missing assessment due",IF(M198&lt;TODAY(),"Assessment overdue","Assessment outstanding")))))))</f>
        <v/>
      </c>
      <c r="X198" s="8">
        <f>IF(OR(A198="",F198&lt;&gt;"Active"),"",IF(T198="Closed","Closed",IF(AND(T198="Not needed",Q198="",R198="",S198=""),"No action",IF(OR(Q198="",R198="",S198="",T198&lt;&gt;"Open"),"Check action details",IF(S198&lt;TODAY(),"Action overdue","Action open")))))</f>
        <v/>
      </c>
      <c r="Y198" s="8">
        <f>IF(COUNTA(A198:T198)=0,"",IF(F198="Archived","Archived",IF(OR(A198="",B198="",C198="",D198="",E198="",F198&lt;&gt;"Active",COUNTIF(Roles,B198)=0,COUNTIF(Branches,C198)=0,COUNTIF(LearningStatuses,G198)=0,COUNTIF(AssessmentRequired,K198)=0,COUNTIF(AssessmentStatuses,L198)=0,COUNTIF(ActionStatuses,T198)=0,AND(H198&lt;&gt;"",NOT(ISNUMBER(H198))),AND(I198&lt;&gt;"",OR(NOT(ISNUMBER(I198)),I198&gt;TODAY())),AND(J198&lt;&gt;"",NOT(ISNUMBER(J198))),AND(M198&lt;&gt;"",NOT(ISNUMBER(M198))),AND(N198&lt;&gt;"",OR(NOT(ISNUMBER(N198)),N198&gt;TODAY())),AND(S198&lt;&gt;"",NOT(ISNUMBER(S198))),AND(G198="Completed",OR(I198="",P198="",J198="")),AND(G198&lt;&gt;"Completed",OR(I198&lt;&gt;"",H198="")),AND(K198="No",L198&lt;&gt;"Not required"),AND(K198="Yes",OR(L198="Not required",AND(L198&lt;&gt;"Competence confirmed",M198=""))),AND(OR(L198="Competence confirmed",L198="Further support needed"),OR(N198="",O198="",P198="")),AND(L198="Further support needed",T198&lt;&gt;"Open"),X198="Check action details",AND(T198="Closed",OR(Q198="",R198="",P198=""))),"Check required fields/dates","Recorded - verify evidence")))</f>
        <v/>
      </c>
    </row>
    <row r="199" spans="1:25" ht="32" customHeight="1">
      <c r="A199" s="6"/>
      <c r="B199" s="6"/>
      <c r="C199" s="6"/>
      <c r="D199" s="6"/>
      <c r="E199" s="6"/>
      <c r="F199" s="6"/>
      <c r="G199" s="6"/>
      <c r="H199" s="7"/>
      <c r="I199" s="7"/>
      <c r="J199" s="7"/>
      <c r="K199" s="6"/>
      <c r="L199" s="6"/>
      <c r="M199" s="7"/>
      <c r="N199" s="7"/>
      <c r="O199" s="6"/>
      <c r="P199" s="6"/>
      <c r="Q199" s="6"/>
      <c r="R199" s="6"/>
      <c r="S199" s="7"/>
      <c r="T199" s="6"/>
      <c r="U199" s="8">
        <f>IF(OR(A199="",F199&lt;&gt;"Active"),"",IF(G199="Completed","Completed",IF(H199="","Missing deadline",IF(H199&lt;TODAY(),"Overdue learning",IF(H199&lt;=TODAY()+30,"Due within 30 days","Scheduled")))))</f>
        <v/>
      </c>
      <c r="V199" s="8">
        <f>IF(OR(A199="",F199&lt;&gt;"Active"),"",IF(G199&lt;&gt;"Completed","Not yet completed",IF(J199="","Missing review date",IF(J199&lt;TODAY(),"Review overdue",IF(J199&lt;=TODAY()+30,"Review within 30 days","Scheduled")))))</f>
        <v/>
      </c>
      <c r="W199" s="8">
        <f>IF(OR(A199="",F199&lt;&gt;"Active"),"",IF(K199="No","Not required",IF(K199&lt;&gt;"Yes","Check requirement",IF(L199="Further support needed","Competence concern",IF(L199="Competence confirmed","Confirmed",IF(M199="","Missing assessment due",IF(M199&lt;TODAY(),"Assessment overdue","Assessment outstanding")))))))</f>
        <v/>
      </c>
      <c r="X199" s="8">
        <f>IF(OR(A199="",F199&lt;&gt;"Active"),"",IF(T199="Closed","Closed",IF(AND(T199="Not needed",Q199="",R199="",S199=""),"No action",IF(OR(Q199="",R199="",S199="",T199&lt;&gt;"Open"),"Check action details",IF(S199&lt;TODAY(),"Action overdue","Action open")))))</f>
        <v/>
      </c>
      <c r="Y199" s="8">
        <f>IF(COUNTA(A199:T199)=0,"",IF(F199="Archived","Archived",IF(OR(A199="",B199="",C199="",D199="",E199="",F199&lt;&gt;"Active",COUNTIF(Roles,B199)=0,COUNTIF(Branches,C199)=0,COUNTIF(LearningStatuses,G199)=0,COUNTIF(AssessmentRequired,K199)=0,COUNTIF(AssessmentStatuses,L199)=0,COUNTIF(ActionStatuses,T199)=0,AND(H199&lt;&gt;"",NOT(ISNUMBER(H199))),AND(I199&lt;&gt;"",OR(NOT(ISNUMBER(I199)),I199&gt;TODAY())),AND(J199&lt;&gt;"",NOT(ISNUMBER(J199))),AND(M199&lt;&gt;"",NOT(ISNUMBER(M199))),AND(N199&lt;&gt;"",OR(NOT(ISNUMBER(N199)),N199&gt;TODAY())),AND(S199&lt;&gt;"",NOT(ISNUMBER(S199))),AND(G199="Completed",OR(I199="",P199="",J199="")),AND(G199&lt;&gt;"Completed",OR(I199&lt;&gt;"",H199="")),AND(K199="No",L199&lt;&gt;"Not required"),AND(K199="Yes",OR(L199="Not required",AND(L199&lt;&gt;"Competence confirmed",M199=""))),AND(OR(L199="Competence confirmed",L199="Further support needed"),OR(N199="",O199="",P199="")),AND(L199="Further support needed",T199&lt;&gt;"Open"),X199="Check action details",AND(T199="Closed",OR(Q199="",R199="",P199=""))),"Check required fields/dates","Recorded - verify evidence")))</f>
        <v/>
      </c>
    </row>
    <row r="200" spans="1:25" ht="32" customHeight="1">
      <c r="A200" s="6"/>
      <c r="B200" s="6"/>
      <c r="C200" s="6"/>
      <c r="D200" s="6"/>
      <c r="E200" s="6"/>
      <c r="F200" s="6"/>
      <c r="G200" s="6"/>
      <c r="H200" s="7"/>
      <c r="I200" s="7"/>
      <c r="J200" s="7"/>
      <c r="K200" s="6"/>
      <c r="L200" s="6"/>
      <c r="M200" s="7"/>
      <c r="N200" s="7"/>
      <c r="O200" s="6"/>
      <c r="P200" s="6"/>
      <c r="Q200" s="6"/>
      <c r="R200" s="6"/>
      <c r="S200" s="7"/>
      <c r="T200" s="6"/>
      <c r="U200" s="8">
        <f>IF(OR(A200="",F200&lt;&gt;"Active"),"",IF(G200="Completed","Completed",IF(H200="","Missing deadline",IF(H200&lt;TODAY(),"Overdue learning",IF(H200&lt;=TODAY()+30,"Due within 30 days","Scheduled")))))</f>
        <v/>
      </c>
      <c r="V200" s="8">
        <f>IF(OR(A200="",F200&lt;&gt;"Active"),"",IF(G200&lt;&gt;"Completed","Not yet completed",IF(J200="","Missing review date",IF(J200&lt;TODAY(),"Review overdue",IF(J200&lt;=TODAY()+30,"Review within 30 days","Scheduled")))))</f>
        <v/>
      </c>
      <c r="W200" s="8">
        <f>IF(OR(A200="",F200&lt;&gt;"Active"),"",IF(K200="No","Not required",IF(K200&lt;&gt;"Yes","Check requirement",IF(L200="Further support needed","Competence concern",IF(L200="Competence confirmed","Confirmed",IF(M200="","Missing assessment due",IF(M200&lt;TODAY(),"Assessment overdue","Assessment outstanding")))))))</f>
        <v/>
      </c>
      <c r="X200" s="8">
        <f>IF(OR(A200="",F200&lt;&gt;"Active"),"",IF(T200="Closed","Closed",IF(AND(T200="Not needed",Q200="",R200="",S200=""),"No action",IF(OR(Q200="",R200="",S200="",T200&lt;&gt;"Open"),"Check action details",IF(S200&lt;TODAY(),"Action overdue","Action open")))))</f>
        <v/>
      </c>
      <c r="Y200" s="8">
        <f>IF(COUNTA(A200:T200)=0,"",IF(F200="Archived","Archived",IF(OR(A200="",B200="",C200="",D200="",E200="",F200&lt;&gt;"Active",COUNTIF(Roles,B200)=0,COUNTIF(Branches,C200)=0,COUNTIF(LearningStatuses,G200)=0,COUNTIF(AssessmentRequired,K200)=0,COUNTIF(AssessmentStatuses,L200)=0,COUNTIF(ActionStatuses,T200)=0,AND(H200&lt;&gt;"",NOT(ISNUMBER(H200))),AND(I200&lt;&gt;"",OR(NOT(ISNUMBER(I200)),I200&gt;TODAY())),AND(J200&lt;&gt;"",NOT(ISNUMBER(J200))),AND(M200&lt;&gt;"",NOT(ISNUMBER(M200))),AND(N200&lt;&gt;"",OR(NOT(ISNUMBER(N200)),N200&gt;TODAY())),AND(S200&lt;&gt;"",NOT(ISNUMBER(S200))),AND(G200="Completed",OR(I200="",P200="",J200="")),AND(G200&lt;&gt;"Completed",OR(I200&lt;&gt;"",H200="")),AND(K200="No",L200&lt;&gt;"Not required"),AND(K200="Yes",OR(L200="Not required",AND(L200&lt;&gt;"Competence confirmed",M200=""))),AND(OR(L200="Competence confirmed",L200="Further support needed"),OR(N200="",O200="",P200="")),AND(L200="Further support needed",T200&lt;&gt;"Open"),X200="Check action details",AND(T200="Closed",OR(Q200="",R200="",P200=""))),"Check required fields/dates","Recorded - verify evidence")))</f>
        <v/>
      </c>
    </row>
    <row r="201" spans="1:25" ht="32" customHeight="1">
      <c r="A201" s="6"/>
      <c r="B201" s="6"/>
      <c r="C201" s="6"/>
      <c r="D201" s="6"/>
      <c r="E201" s="6"/>
      <c r="F201" s="6"/>
      <c r="G201" s="6"/>
      <c r="H201" s="7"/>
      <c r="I201" s="7"/>
      <c r="J201" s="7"/>
      <c r="K201" s="6"/>
      <c r="L201" s="6"/>
      <c r="M201" s="7"/>
      <c r="N201" s="7"/>
      <c r="O201" s="6"/>
      <c r="P201" s="6"/>
      <c r="Q201" s="6"/>
      <c r="R201" s="6"/>
      <c r="S201" s="7"/>
      <c r="T201" s="6"/>
      <c r="U201" s="8">
        <f>IF(OR(A201="",F201&lt;&gt;"Active"),"",IF(G201="Completed","Completed",IF(H201="","Missing deadline",IF(H201&lt;TODAY(),"Overdue learning",IF(H201&lt;=TODAY()+30,"Due within 30 days","Scheduled")))))</f>
        <v/>
      </c>
      <c r="V201" s="8">
        <f>IF(OR(A201="",F201&lt;&gt;"Active"),"",IF(G201&lt;&gt;"Completed","Not yet completed",IF(J201="","Missing review date",IF(J201&lt;TODAY(),"Review overdue",IF(J201&lt;=TODAY()+30,"Review within 30 days","Scheduled")))))</f>
        <v/>
      </c>
      <c r="W201" s="8">
        <f>IF(OR(A201="",F201&lt;&gt;"Active"),"",IF(K201="No","Not required",IF(K201&lt;&gt;"Yes","Check requirement",IF(L201="Further support needed","Competence concern",IF(L201="Competence confirmed","Confirmed",IF(M201="","Missing assessment due",IF(M201&lt;TODAY(),"Assessment overdue","Assessment outstanding")))))))</f>
        <v/>
      </c>
      <c r="X201" s="8">
        <f>IF(OR(A201="",F201&lt;&gt;"Active"),"",IF(T201="Closed","Closed",IF(AND(T201="Not needed",Q201="",R201="",S201=""),"No action",IF(OR(Q201="",R201="",S201="",T201&lt;&gt;"Open"),"Check action details",IF(S201&lt;TODAY(),"Action overdue","Action open")))))</f>
        <v/>
      </c>
      <c r="Y201" s="8">
        <f>IF(COUNTA(A201:T201)=0,"",IF(F201="Archived","Archived",IF(OR(A201="",B201="",C201="",D201="",E201="",F201&lt;&gt;"Active",COUNTIF(Roles,B201)=0,COUNTIF(Branches,C201)=0,COUNTIF(LearningStatuses,G201)=0,COUNTIF(AssessmentRequired,K201)=0,COUNTIF(AssessmentStatuses,L201)=0,COUNTIF(ActionStatuses,T201)=0,AND(H201&lt;&gt;"",NOT(ISNUMBER(H201))),AND(I201&lt;&gt;"",OR(NOT(ISNUMBER(I201)),I201&gt;TODAY())),AND(J201&lt;&gt;"",NOT(ISNUMBER(J201))),AND(M201&lt;&gt;"",NOT(ISNUMBER(M201))),AND(N201&lt;&gt;"",OR(NOT(ISNUMBER(N201)),N201&gt;TODAY())),AND(S201&lt;&gt;"",NOT(ISNUMBER(S201))),AND(G201="Completed",OR(I201="",P201="",J201="")),AND(G201&lt;&gt;"Completed",OR(I201&lt;&gt;"",H201="")),AND(K201="No",L201&lt;&gt;"Not required"),AND(K201="Yes",OR(L201="Not required",AND(L201&lt;&gt;"Competence confirmed",M201=""))),AND(OR(L201="Competence confirmed",L201="Further support needed"),OR(N201="",O201="",P201="")),AND(L201="Further support needed",T201&lt;&gt;"Open"),X201="Check action details",AND(T201="Closed",OR(Q201="",R201="",P201=""))),"Check required fields/dates","Recorded - verify evidence")))</f>
        <v/>
      </c>
    </row>
    <row r="202" spans="1:25" ht="32" customHeight="1">
      <c r="A202" s="6"/>
      <c r="B202" s="6"/>
      <c r="C202" s="6"/>
      <c r="D202" s="6"/>
      <c r="E202" s="6"/>
      <c r="F202" s="6"/>
      <c r="G202" s="6"/>
      <c r="H202" s="7"/>
      <c r="I202" s="7"/>
      <c r="J202" s="7"/>
      <c r="K202" s="6"/>
      <c r="L202" s="6"/>
      <c r="M202" s="7"/>
      <c r="N202" s="7"/>
      <c r="O202" s="6"/>
      <c r="P202" s="6"/>
      <c r="Q202" s="6"/>
      <c r="R202" s="6"/>
      <c r="S202" s="7"/>
      <c r="T202" s="6"/>
      <c r="U202" s="8">
        <f>IF(OR(A202="",F202&lt;&gt;"Active"),"",IF(G202="Completed","Completed",IF(H202="","Missing deadline",IF(H202&lt;TODAY(),"Overdue learning",IF(H202&lt;=TODAY()+30,"Due within 30 days","Scheduled")))))</f>
        <v/>
      </c>
      <c r="V202" s="8">
        <f>IF(OR(A202="",F202&lt;&gt;"Active"),"",IF(G202&lt;&gt;"Completed","Not yet completed",IF(J202="","Missing review date",IF(J202&lt;TODAY(),"Review overdue",IF(J202&lt;=TODAY()+30,"Review within 30 days","Scheduled")))))</f>
        <v/>
      </c>
      <c r="W202" s="8">
        <f>IF(OR(A202="",F202&lt;&gt;"Active"),"",IF(K202="No","Not required",IF(K202&lt;&gt;"Yes","Check requirement",IF(L202="Further support needed","Competence concern",IF(L202="Competence confirmed","Confirmed",IF(M202="","Missing assessment due",IF(M202&lt;TODAY(),"Assessment overdue","Assessment outstanding")))))))</f>
        <v/>
      </c>
      <c r="X202" s="8">
        <f>IF(OR(A202="",F202&lt;&gt;"Active"),"",IF(T202="Closed","Closed",IF(AND(T202="Not needed",Q202="",R202="",S202=""),"No action",IF(OR(Q202="",R202="",S202="",T202&lt;&gt;"Open"),"Check action details",IF(S202&lt;TODAY(),"Action overdue","Action open")))))</f>
        <v/>
      </c>
      <c r="Y202" s="8">
        <f>IF(COUNTA(A202:T202)=0,"",IF(F202="Archived","Archived",IF(OR(A202="",B202="",C202="",D202="",E202="",F202&lt;&gt;"Active",COUNTIF(Roles,B202)=0,COUNTIF(Branches,C202)=0,COUNTIF(LearningStatuses,G202)=0,COUNTIF(AssessmentRequired,K202)=0,COUNTIF(AssessmentStatuses,L202)=0,COUNTIF(ActionStatuses,T202)=0,AND(H202&lt;&gt;"",NOT(ISNUMBER(H202))),AND(I202&lt;&gt;"",OR(NOT(ISNUMBER(I202)),I202&gt;TODAY())),AND(J202&lt;&gt;"",NOT(ISNUMBER(J202))),AND(M202&lt;&gt;"",NOT(ISNUMBER(M202))),AND(N202&lt;&gt;"",OR(NOT(ISNUMBER(N202)),N202&gt;TODAY())),AND(S202&lt;&gt;"",NOT(ISNUMBER(S202))),AND(G202="Completed",OR(I202="",P202="",J202="")),AND(G202&lt;&gt;"Completed",OR(I202&lt;&gt;"",H202="")),AND(K202="No",L202&lt;&gt;"Not required"),AND(K202="Yes",OR(L202="Not required",AND(L202&lt;&gt;"Competence confirmed",M202=""))),AND(OR(L202="Competence confirmed",L202="Further support needed"),OR(N202="",O202="",P202="")),AND(L202="Further support needed",T202&lt;&gt;"Open"),X202="Check action details",AND(T202="Closed",OR(Q202="",R202="",P202=""))),"Check required fields/dates","Recorded - verify evidence")))</f>
        <v/>
      </c>
    </row>
    <row r="203" spans="1:25" ht="32" customHeight="1">
      <c r="A203" s="6"/>
      <c r="B203" s="6"/>
      <c r="C203" s="6"/>
      <c r="D203" s="6"/>
      <c r="E203" s="6"/>
      <c r="F203" s="6"/>
      <c r="G203" s="6"/>
      <c r="H203" s="7"/>
      <c r="I203" s="7"/>
      <c r="J203" s="7"/>
      <c r="K203" s="6"/>
      <c r="L203" s="6"/>
      <c r="M203" s="7"/>
      <c r="N203" s="7"/>
      <c r="O203" s="6"/>
      <c r="P203" s="6"/>
      <c r="Q203" s="6"/>
      <c r="R203" s="6"/>
      <c r="S203" s="7"/>
      <c r="T203" s="6"/>
      <c r="U203" s="8">
        <f>IF(OR(A203="",F203&lt;&gt;"Active"),"",IF(G203="Completed","Completed",IF(H203="","Missing deadline",IF(H203&lt;TODAY(),"Overdue learning",IF(H203&lt;=TODAY()+30,"Due within 30 days","Scheduled")))))</f>
        <v/>
      </c>
      <c r="V203" s="8">
        <f>IF(OR(A203="",F203&lt;&gt;"Active"),"",IF(G203&lt;&gt;"Completed","Not yet completed",IF(J203="","Missing review date",IF(J203&lt;TODAY(),"Review overdue",IF(J203&lt;=TODAY()+30,"Review within 30 days","Scheduled")))))</f>
        <v/>
      </c>
      <c r="W203" s="8">
        <f>IF(OR(A203="",F203&lt;&gt;"Active"),"",IF(K203="No","Not required",IF(K203&lt;&gt;"Yes","Check requirement",IF(L203="Further support needed","Competence concern",IF(L203="Competence confirmed","Confirmed",IF(M203="","Missing assessment due",IF(M203&lt;TODAY(),"Assessment overdue","Assessment outstanding")))))))</f>
        <v/>
      </c>
      <c r="X203" s="8">
        <f>IF(OR(A203="",F203&lt;&gt;"Active"),"",IF(T203="Closed","Closed",IF(AND(T203="Not needed",Q203="",R203="",S203=""),"No action",IF(OR(Q203="",R203="",S203="",T203&lt;&gt;"Open"),"Check action details",IF(S203&lt;TODAY(),"Action overdue","Action open")))))</f>
        <v/>
      </c>
      <c r="Y203" s="8">
        <f>IF(COUNTA(A203:T203)=0,"",IF(F203="Archived","Archived",IF(OR(A203="",B203="",C203="",D203="",E203="",F203&lt;&gt;"Active",COUNTIF(Roles,B203)=0,COUNTIF(Branches,C203)=0,COUNTIF(LearningStatuses,G203)=0,COUNTIF(AssessmentRequired,K203)=0,COUNTIF(AssessmentStatuses,L203)=0,COUNTIF(ActionStatuses,T203)=0,AND(H203&lt;&gt;"",NOT(ISNUMBER(H203))),AND(I203&lt;&gt;"",OR(NOT(ISNUMBER(I203)),I203&gt;TODAY())),AND(J203&lt;&gt;"",NOT(ISNUMBER(J203))),AND(M203&lt;&gt;"",NOT(ISNUMBER(M203))),AND(N203&lt;&gt;"",OR(NOT(ISNUMBER(N203)),N203&gt;TODAY())),AND(S203&lt;&gt;"",NOT(ISNUMBER(S203))),AND(G203="Completed",OR(I203="",P203="",J203="")),AND(G203&lt;&gt;"Completed",OR(I203&lt;&gt;"",H203="")),AND(K203="No",L203&lt;&gt;"Not required"),AND(K203="Yes",OR(L203="Not required",AND(L203&lt;&gt;"Competence confirmed",M203=""))),AND(OR(L203="Competence confirmed",L203="Further support needed"),OR(N203="",O203="",P203="")),AND(L203="Further support needed",T203&lt;&gt;"Open"),X203="Check action details",AND(T203="Closed",OR(Q203="",R203="",P203=""))),"Check required fields/dates","Recorded - verify evidence")))</f>
        <v/>
      </c>
    </row>
    <row r="204" spans="1:25" ht="32" customHeight="1">
      <c r="A204" s="6"/>
      <c r="B204" s="6"/>
      <c r="C204" s="6"/>
      <c r="D204" s="6"/>
      <c r="E204" s="6"/>
      <c r="F204" s="6"/>
      <c r="G204" s="6"/>
      <c r="H204" s="7"/>
      <c r="I204" s="7"/>
      <c r="J204" s="7"/>
      <c r="K204" s="6"/>
      <c r="L204" s="6"/>
      <c r="M204" s="7"/>
      <c r="N204" s="7"/>
      <c r="O204" s="6"/>
      <c r="P204" s="6"/>
      <c r="Q204" s="6"/>
      <c r="R204" s="6"/>
      <c r="S204" s="7"/>
      <c r="T204" s="6"/>
      <c r="U204" s="8">
        <f>IF(OR(A204="",F204&lt;&gt;"Active"),"",IF(G204="Completed","Completed",IF(H204="","Missing deadline",IF(H204&lt;TODAY(),"Overdue learning",IF(H204&lt;=TODAY()+30,"Due within 30 days","Scheduled")))))</f>
        <v/>
      </c>
      <c r="V204" s="8">
        <f>IF(OR(A204="",F204&lt;&gt;"Active"),"",IF(G204&lt;&gt;"Completed","Not yet completed",IF(J204="","Missing review date",IF(J204&lt;TODAY(),"Review overdue",IF(J204&lt;=TODAY()+30,"Review within 30 days","Scheduled")))))</f>
        <v/>
      </c>
      <c r="W204" s="8">
        <f>IF(OR(A204="",F204&lt;&gt;"Active"),"",IF(K204="No","Not required",IF(K204&lt;&gt;"Yes","Check requirement",IF(L204="Further support needed","Competence concern",IF(L204="Competence confirmed","Confirmed",IF(M204="","Missing assessment due",IF(M204&lt;TODAY(),"Assessment overdue","Assessment outstanding")))))))</f>
        <v/>
      </c>
      <c r="X204" s="8">
        <f>IF(OR(A204="",F204&lt;&gt;"Active"),"",IF(T204="Closed","Closed",IF(AND(T204="Not needed",Q204="",R204="",S204=""),"No action",IF(OR(Q204="",R204="",S204="",T204&lt;&gt;"Open"),"Check action details",IF(S204&lt;TODAY(),"Action overdue","Action open")))))</f>
        <v/>
      </c>
      <c r="Y204" s="8">
        <f>IF(COUNTA(A204:T204)=0,"",IF(F204="Archived","Archived",IF(OR(A204="",B204="",C204="",D204="",E204="",F204&lt;&gt;"Active",COUNTIF(Roles,B204)=0,COUNTIF(Branches,C204)=0,COUNTIF(LearningStatuses,G204)=0,COUNTIF(AssessmentRequired,K204)=0,COUNTIF(AssessmentStatuses,L204)=0,COUNTIF(ActionStatuses,T204)=0,AND(H204&lt;&gt;"",NOT(ISNUMBER(H204))),AND(I204&lt;&gt;"",OR(NOT(ISNUMBER(I204)),I204&gt;TODAY())),AND(J204&lt;&gt;"",NOT(ISNUMBER(J204))),AND(M204&lt;&gt;"",NOT(ISNUMBER(M204))),AND(N204&lt;&gt;"",OR(NOT(ISNUMBER(N204)),N204&gt;TODAY())),AND(S204&lt;&gt;"",NOT(ISNUMBER(S204))),AND(G204="Completed",OR(I204="",P204="",J204="")),AND(G204&lt;&gt;"Completed",OR(I204&lt;&gt;"",H204="")),AND(K204="No",L204&lt;&gt;"Not required"),AND(K204="Yes",OR(L204="Not required",AND(L204&lt;&gt;"Competence confirmed",M204=""))),AND(OR(L204="Competence confirmed",L204="Further support needed"),OR(N204="",O204="",P204="")),AND(L204="Further support needed",T204&lt;&gt;"Open"),X204="Check action details",AND(T204="Closed",OR(Q204="",R204="",P204=""))),"Check required fields/dates","Recorded - verify evidence")))</f>
        <v/>
      </c>
    </row>
    <row r="205" spans="1:25" ht="32" customHeight="1">
      <c r="A205" s="6"/>
      <c r="B205" s="6"/>
      <c r="C205" s="6"/>
      <c r="D205" s="6"/>
      <c r="E205" s="6"/>
      <c r="F205" s="6"/>
      <c r="G205" s="6"/>
      <c r="H205" s="7"/>
      <c r="I205" s="7"/>
      <c r="J205" s="7"/>
      <c r="K205" s="6"/>
      <c r="L205" s="6"/>
      <c r="M205" s="7"/>
      <c r="N205" s="7"/>
      <c r="O205" s="6"/>
      <c r="P205" s="6"/>
      <c r="Q205" s="6"/>
      <c r="R205" s="6"/>
      <c r="S205" s="7"/>
      <c r="T205" s="6"/>
      <c r="U205" s="8">
        <f>IF(OR(A205="",F205&lt;&gt;"Active"),"",IF(G205="Completed","Completed",IF(H205="","Missing deadline",IF(H205&lt;TODAY(),"Overdue learning",IF(H205&lt;=TODAY()+30,"Due within 30 days","Scheduled")))))</f>
        <v/>
      </c>
      <c r="V205" s="8">
        <f>IF(OR(A205="",F205&lt;&gt;"Active"),"",IF(G205&lt;&gt;"Completed","Not yet completed",IF(J205="","Missing review date",IF(J205&lt;TODAY(),"Review overdue",IF(J205&lt;=TODAY()+30,"Review within 30 days","Scheduled")))))</f>
        <v/>
      </c>
      <c r="W205" s="8">
        <f>IF(OR(A205="",F205&lt;&gt;"Active"),"",IF(K205="No","Not required",IF(K205&lt;&gt;"Yes","Check requirement",IF(L205="Further support needed","Competence concern",IF(L205="Competence confirmed","Confirmed",IF(M205="","Missing assessment due",IF(M205&lt;TODAY(),"Assessment overdue","Assessment outstanding")))))))</f>
        <v/>
      </c>
      <c r="X205" s="8">
        <f>IF(OR(A205="",F205&lt;&gt;"Active"),"",IF(T205="Closed","Closed",IF(AND(T205="Not needed",Q205="",R205="",S205=""),"No action",IF(OR(Q205="",R205="",S205="",T205&lt;&gt;"Open"),"Check action details",IF(S205&lt;TODAY(),"Action overdue","Action open")))))</f>
        <v/>
      </c>
      <c r="Y205" s="8">
        <f>IF(COUNTA(A205:T205)=0,"",IF(F205="Archived","Archived",IF(OR(A205="",B205="",C205="",D205="",E205="",F205&lt;&gt;"Active",COUNTIF(Roles,B205)=0,COUNTIF(Branches,C205)=0,COUNTIF(LearningStatuses,G205)=0,COUNTIF(AssessmentRequired,K205)=0,COUNTIF(AssessmentStatuses,L205)=0,COUNTIF(ActionStatuses,T205)=0,AND(H205&lt;&gt;"",NOT(ISNUMBER(H205))),AND(I205&lt;&gt;"",OR(NOT(ISNUMBER(I205)),I205&gt;TODAY())),AND(J205&lt;&gt;"",NOT(ISNUMBER(J205))),AND(M205&lt;&gt;"",NOT(ISNUMBER(M205))),AND(N205&lt;&gt;"",OR(NOT(ISNUMBER(N205)),N205&gt;TODAY())),AND(S205&lt;&gt;"",NOT(ISNUMBER(S205))),AND(G205="Completed",OR(I205="",P205="",J205="")),AND(G205&lt;&gt;"Completed",OR(I205&lt;&gt;"",H205="")),AND(K205="No",L205&lt;&gt;"Not required"),AND(K205="Yes",OR(L205="Not required",AND(L205&lt;&gt;"Competence confirmed",M205=""))),AND(OR(L205="Competence confirmed",L205="Further support needed"),OR(N205="",O205="",P205="")),AND(L205="Further support needed",T205&lt;&gt;"Open"),X205="Check action details",AND(T205="Closed",OR(Q205="",R205="",P205=""))),"Check required fields/dates","Recorded - verify evidence")))</f>
        <v/>
      </c>
    </row>
    <row r="206" spans="1:25" ht="32" customHeight="1">
      <c r="A206" s="6"/>
      <c r="B206" s="6"/>
      <c r="C206" s="6"/>
      <c r="D206" s="6"/>
      <c r="E206" s="6"/>
      <c r="F206" s="6"/>
      <c r="G206" s="6"/>
      <c r="H206" s="7"/>
      <c r="I206" s="7"/>
      <c r="J206" s="7"/>
      <c r="K206" s="6"/>
      <c r="L206" s="6"/>
      <c r="M206" s="7"/>
      <c r="N206" s="7"/>
      <c r="O206" s="6"/>
      <c r="P206" s="6"/>
      <c r="Q206" s="6"/>
      <c r="R206" s="6"/>
      <c r="S206" s="7"/>
      <c r="T206" s="6"/>
      <c r="U206" s="8">
        <f>IF(OR(A206="",F206&lt;&gt;"Active"),"",IF(G206="Completed","Completed",IF(H206="","Missing deadline",IF(H206&lt;TODAY(),"Overdue learning",IF(H206&lt;=TODAY()+30,"Due within 30 days","Scheduled")))))</f>
        <v/>
      </c>
      <c r="V206" s="8">
        <f>IF(OR(A206="",F206&lt;&gt;"Active"),"",IF(G206&lt;&gt;"Completed","Not yet completed",IF(J206="","Missing review date",IF(J206&lt;TODAY(),"Review overdue",IF(J206&lt;=TODAY()+30,"Review within 30 days","Scheduled")))))</f>
        <v/>
      </c>
      <c r="W206" s="8">
        <f>IF(OR(A206="",F206&lt;&gt;"Active"),"",IF(K206="No","Not required",IF(K206&lt;&gt;"Yes","Check requirement",IF(L206="Further support needed","Competence concern",IF(L206="Competence confirmed","Confirmed",IF(M206="","Missing assessment due",IF(M206&lt;TODAY(),"Assessment overdue","Assessment outstanding")))))))</f>
        <v/>
      </c>
      <c r="X206" s="8">
        <f>IF(OR(A206="",F206&lt;&gt;"Active"),"",IF(T206="Closed","Closed",IF(AND(T206="Not needed",Q206="",R206="",S206=""),"No action",IF(OR(Q206="",R206="",S206="",T206&lt;&gt;"Open"),"Check action details",IF(S206&lt;TODAY(),"Action overdue","Action open")))))</f>
        <v/>
      </c>
      <c r="Y206" s="8">
        <f>IF(COUNTA(A206:T206)=0,"",IF(F206="Archived","Archived",IF(OR(A206="",B206="",C206="",D206="",E206="",F206&lt;&gt;"Active",COUNTIF(Roles,B206)=0,COUNTIF(Branches,C206)=0,COUNTIF(LearningStatuses,G206)=0,COUNTIF(AssessmentRequired,K206)=0,COUNTIF(AssessmentStatuses,L206)=0,COUNTIF(ActionStatuses,T206)=0,AND(H206&lt;&gt;"",NOT(ISNUMBER(H206))),AND(I206&lt;&gt;"",OR(NOT(ISNUMBER(I206)),I206&gt;TODAY())),AND(J206&lt;&gt;"",NOT(ISNUMBER(J206))),AND(M206&lt;&gt;"",NOT(ISNUMBER(M206))),AND(N206&lt;&gt;"",OR(NOT(ISNUMBER(N206)),N206&gt;TODAY())),AND(S206&lt;&gt;"",NOT(ISNUMBER(S206))),AND(G206="Completed",OR(I206="",P206="",J206="")),AND(G206&lt;&gt;"Completed",OR(I206&lt;&gt;"",H206="")),AND(K206="No",L206&lt;&gt;"Not required"),AND(K206="Yes",OR(L206="Not required",AND(L206&lt;&gt;"Competence confirmed",M206=""))),AND(OR(L206="Competence confirmed",L206="Further support needed"),OR(N206="",O206="",P206="")),AND(L206="Further support needed",T206&lt;&gt;"Open"),X206="Check action details",AND(T206="Closed",OR(Q206="",R206="",P206=""))),"Check required fields/dates","Recorded - verify evidence")))</f>
        <v/>
      </c>
    </row>
    <row r="207" spans="1:25" ht="32" customHeight="1">
      <c r="A207" s="6"/>
      <c r="B207" s="6"/>
      <c r="C207" s="6"/>
      <c r="D207" s="6"/>
      <c r="E207" s="6"/>
      <c r="F207" s="6"/>
      <c r="G207" s="6"/>
      <c r="H207" s="7"/>
      <c r="I207" s="7"/>
      <c r="J207" s="7"/>
      <c r="K207" s="6"/>
      <c r="L207" s="6"/>
      <c r="M207" s="7"/>
      <c r="N207" s="7"/>
      <c r="O207" s="6"/>
      <c r="P207" s="6"/>
      <c r="Q207" s="6"/>
      <c r="R207" s="6"/>
      <c r="S207" s="7"/>
      <c r="T207" s="6"/>
      <c r="U207" s="8">
        <f>IF(OR(A207="",F207&lt;&gt;"Active"),"",IF(G207="Completed","Completed",IF(H207="","Missing deadline",IF(H207&lt;TODAY(),"Overdue learning",IF(H207&lt;=TODAY()+30,"Due within 30 days","Scheduled")))))</f>
        <v/>
      </c>
      <c r="V207" s="8">
        <f>IF(OR(A207="",F207&lt;&gt;"Active"),"",IF(G207&lt;&gt;"Completed","Not yet completed",IF(J207="","Missing review date",IF(J207&lt;TODAY(),"Review overdue",IF(J207&lt;=TODAY()+30,"Review within 30 days","Scheduled")))))</f>
        <v/>
      </c>
      <c r="W207" s="8">
        <f>IF(OR(A207="",F207&lt;&gt;"Active"),"",IF(K207="No","Not required",IF(K207&lt;&gt;"Yes","Check requirement",IF(L207="Further support needed","Competence concern",IF(L207="Competence confirmed","Confirmed",IF(M207="","Missing assessment due",IF(M207&lt;TODAY(),"Assessment overdue","Assessment outstanding")))))))</f>
        <v/>
      </c>
      <c r="X207" s="8">
        <f>IF(OR(A207="",F207&lt;&gt;"Active"),"",IF(T207="Closed","Closed",IF(AND(T207="Not needed",Q207="",R207="",S207=""),"No action",IF(OR(Q207="",R207="",S207="",T207&lt;&gt;"Open"),"Check action details",IF(S207&lt;TODAY(),"Action overdue","Action open")))))</f>
        <v/>
      </c>
      <c r="Y207" s="8">
        <f>IF(COUNTA(A207:T207)=0,"",IF(F207="Archived","Archived",IF(OR(A207="",B207="",C207="",D207="",E207="",F207&lt;&gt;"Active",COUNTIF(Roles,B207)=0,COUNTIF(Branches,C207)=0,COUNTIF(LearningStatuses,G207)=0,COUNTIF(AssessmentRequired,K207)=0,COUNTIF(AssessmentStatuses,L207)=0,COUNTIF(ActionStatuses,T207)=0,AND(H207&lt;&gt;"",NOT(ISNUMBER(H207))),AND(I207&lt;&gt;"",OR(NOT(ISNUMBER(I207)),I207&gt;TODAY())),AND(J207&lt;&gt;"",NOT(ISNUMBER(J207))),AND(M207&lt;&gt;"",NOT(ISNUMBER(M207))),AND(N207&lt;&gt;"",OR(NOT(ISNUMBER(N207)),N207&gt;TODAY())),AND(S207&lt;&gt;"",NOT(ISNUMBER(S207))),AND(G207="Completed",OR(I207="",P207="",J207="")),AND(G207&lt;&gt;"Completed",OR(I207&lt;&gt;"",H207="")),AND(K207="No",L207&lt;&gt;"Not required"),AND(K207="Yes",OR(L207="Not required",AND(L207&lt;&gt;"Competence confirmed",M207=""))),AND(OR(L207="Competence confirmed",L207="Further support needed"),OR(N207="",O207="",P207="")),AND(L207="Further support needed",T207&lt;&gt;"Open"),X207="Check action details",AND(T207="Closed",OR(Q207="",R207="",P207=""))),"Check required fields/dates","Recorded - verify evidence")))</f>
        <v/>
      </c>
    </row>
    <row r="208" spans="1:25" ht="32" customHeight="1">
      <c r="A208" s="6"/>
      <c r="B208" s="6"/>
      <c r="C208" s="6"/>
      <c r="D208" s="6"/>
      <c r="E208" s="6"/>
      <c r="F208" s="6"/>
      <c r="G208" s="6"/>
      <c r="H208" s="7"/>
      <c r="I208" s="7"/>
      <c r="J208" s="7"/>
      <c r="K208" s="6"/>
      <c r="L208" s="6"/>
      <c r="M208" s="7"/>
      <c r="N208" s="7"/>
      <c r="O208" s="6"/>
      <c r="P208" s="6"/>
      <c r="Q208" s="6"/>
      <c r="R208" s="6"/>
      <c r="S208" s="7"/>
      <c r="T208" s="6"/>
      <c r="U208" s="8">
        <f>IF(OR(A208="",F208&lt;&gt;"Active"),"",IF(G208="Completed","Completed",IF(H208="","Missing deadline",IF(H208&lt;TODAY(),"Overdue learning",IF(H208&lt;=TODAY()+30,"Due within 30 days","Scheduled")))))</f>
        <v/>
      </c>
      <c r="V208" s="8">
        <f>IF(OR(A208="",F208&lt;&gt;"Active"),"",IF(G208&lt;&gt;"Completed","Not yet completed",IF(J208="","Missing review date",IF(J208&lt;TODAY(),"Review overdue",IF(J208&lt;=TODAY()+30,"Review within 30 days","Scheduled")))))</f>
        <v/>
      </c>
      <c r="W208" s="8">
        <f>IF(OR(A208="",F208&lt;&gt;"Active"),"",IF(K208="No","Not required",IF(K208&lt;&gt;"Yes","Check requirement",IF(L208="Further support needed","Competence concern",IF(L208="Competence confirmed","Confirmed",IF(M208="","Missing assessment due",IF(M208&lt;TODAY(),"Assessment overdue","Assessment outstanding")))))))</f>
        <v/>
      </c>
      <c r="X208" s="8">
        <f>IF(OR(A208="",F208&lt;&gt;"Active"),"",IF(T208="Closed","Closed",IF(AND(T208="Not needed",Q208="",R208="",S208=""),"No action",IF(OR(Q208="",R208="",S208="",T208&lt;&gt;"Open"),"Check action details",IF(S208&lt;TODAY(),"Action overdue","Action open")))))</f>
        <v/>
      </c>
      <c r="Y208" s="8">
        <f>IF(COUNTA(A208:T208)=0,"",IF(F208="Archived","Archived",IF(OR(A208="",B208="",C208="",D208="",E208="",F208&lt;&gt;"Active",COUNTIF(Roles,B208)=0,COUNTIF(Branches,C208)=0,COUNTIF(LearningStatuses,G208)=0,COUNTIF(AssessmentRequired,K208)=0,COUNTIF(AssessmentStatuses,L208)=0,COUNTIF(ActionStatuses,T208)=0,AND(H208&lt;&gt;"",NOT(ISNUMBER(H208))),AND(I208&lt;&gt;"",OR(NOT(ISNUMBER(I208)),I208&gt;TODAY())),AND(J208&lt;&gt;"",NOT(ISNUMBER(J208))),AND(M208&lt;&gt;"",NOT(ISNUMBER(M208))),AND(N208&lt;&gt;"",OR(NOT(ISNUMBER(N208)),N208&gt;TODAY())),AND(S208&lt;&gt;"",NOT(ISNUMBER(S208))),AND(G208="Completed",OR(I208="",P208="",J208="")),AND(G208&lt;&gt;"Completed",OR(I208&lt;&gt;"",H208="")),AND(K208="No",L208&lt;&gt;"Not required"),AND(K208="Yes",OR(L208="Not required",AND(L208&lt;&gt;"Competence confirmed",M208=""))),AND(OR(L208="Competence confirmed",L208="Further support needed"),OR(N208="",O208="",P208="")),AND(L208="Further support needed",T208&lt;&gt;"Open"),X208="Check action details",AND(T208="Closed",OR(Q208="",R208="",P208=""))),"Check required fields/dates","Recorded - verify evidence")))</f>
        <v/>
      </c>
    </row>
    <row r="209" spans="1:25" ht="32" customHeight="1">
      <c r="A209" s="6"/>
      <c r="B209" s="6"/>
      <c r="C209" s="6"/>
      <c r="D209" s="6"/>
      <c r="E209" s="6"/>
      <c r="F209" s="6"/>
      <c r="G209" s="6"/>
      <c r="H209" s="7"/>
      <c r="I209" s="7"/>
      <c r="J209" s="7"/>
      <c r="K209" s="6"/>
      <c r="L209" s="6"/>
      <c r="M209" s="7"/>
      <c r="N209" s="7"/>
      <c r="O209" s="6"/>
      <c r="P209" s="6"/>
      <c r="Q209" s="6"/>
      <c r="R209" s="6"/>
      <c r="S209" s="7"/>
      <c r="T209" s="6"/>
      <c r="U209" s="8">
        <f>IF(OR(A209="",F209&lt;&gt;"Active"),"",IF(G209="Completed","Completed",IF(H209="","Missing deadline",IF(H209&lt;TODAY(),"Overdue learning",IF(H209&lt;=TODAY()+30,"Due within 30 days","Scheduled")))))</f>
        <v/>
      </c>
      <c r="V209" s="8">
        <f>IF(OR(A209="",F209&lt;&gt;"Active"),"",IF(G209&lt;&gt;"Completed","Not yet completed",IF(J209="","Missing review date",IF(J209&lt;TODAY(),"Review overdue",IF(J209&lt;=TODAY()+30,"Review within 30 days","Scheduled")))))</f>
        <v/>
      </c>
      <c r="W209" s="8">
        <f>IF(OR(A209="",F209&lt;&gt;"Active"),"",IF(K209="No","Not required",IF(K209&lt;&gt;"Yes","Check requirement",IF(L209="Further support needed","Competence concern",IF(L209="Competence confirmed","Confirmed",IF(M209="","Missing assessment due",IF(M209&lt;TODAY(),"Assessment overdue","Assessment outstanding")))))))</f>
        <v/>
      </c>
      <c r="X209" s="8">
        <f>IF(OR(A209="",F209&lt;&gt;"Active"),"",IF(T209="Closed","Closed",IF(AND(T209="Not needed",Q209="",R209="",S209=""),"No action",IF(OR(Q209="",R209="",S209="",T209&lt;&gt;"Open"),"Check action details",IF(S209&lt;TODAY(),"Action overdue","Action open")))))</f>
        <v/>
      </c>
      <c r="Y209" s="8">
        <f>IF(COUNTA(A209:T209)=0,"",IF(F209="Archived","Archived",IF(OR(A209="",B209="",C209="",D209="",E209="",F209&lt;&gt;"Active",COUNTIF(Roles,B209)=0,COUNTIF(Branches,C209)=0,COUNTIF(LearningStatuses,G209)=0,COUNTIF(AssessmentRequired,K209)=0,COUNTIF(AssessmentStatuses,L209)=0,COUNTIF(ActionStatuses,T209)=0,AND(H209&lt;&gt;"",NOT(ISNUMBER(H209))),AND(I209&lt;&gt;"",OR(NOT(ISNUMBER(I209)),I209&gt;TODAY())),AND(J209&lt;&gt;"",NOT(ISNUMBER(J209))),AND(M209&lt;&gt;"",NOT(ISNUMBER(M209))),AND(N209&lt;&gt;"",OR(NOT(ISNUMBER(N209)),N209&gt;TODAY())),AND(S209&lt;&gt;"",NOT(ISNUMBER(S209))),AND(G209="Completed",OR(I209="",P209="",J209="")),AND(G209&lt;&gt;"Completed",OR(I209&lt;&gt;"",H209="")),AND(K209="No",L209&lt;&gt;"Not required"),AND(K209="Yes",OR(L209="Not required",AND(L209&lt;&gt;"Competence confirmed",M209=""))),AND(OR(L209="Competence confirmed",L209="Further support needed"),OR(N209="",O209="",P209="")),AND(L209="Further support needed",T209&lt;&gt;"Open"),X209="Check action details",AND(T209="Closed",OR(Q209="",R209="",P209=""))),"Check required fields/dates","Recorded - verify evidence")))</f>
        <v/>
      </c>
    </row>
    <row r="210" spans="1:25" ht="32" customHeight="1">
      <c r="A210" s="6"/>
      <c r="B210" s="6"/>
      <c r="C210" s="6"/>
      <c r="D210" s="6"/>
      <c r="E210" s="6"/>
      <c r="F210" s="6"/>
      <c r="G210" s="6"/>
      <c r="H210" s="7"/>
      <c r="I210" s="7"/>
      <c r="J210" s="7"/>
      <c r="K210" s="6"/>
      <c r="L210" s="6"/>
      <c r="M210" s="7"/>
      <c r="N210" s="7"/>
      <c r="O210" s="6"/>
      <c r="P210" s="6"/>
      <c r="Q210" s="6"/>
      <c r="R210" s="6"/>
      <c r="S210" s="7"/>
      <c r="T210" s="6"/>
      <c r="U210" s="8">
        <f>IF(OR(A210="",F210&lt;&gt;"Active"),"",IF(G210="Completed","Completed",IF(H210="","Missing deadline",IF(H210&lt;TODAY(),"Overdue learning",IF(H210&lt;=TODAY()+30,"Due within 30 days","Scheduled")))))</f>
        <v/>
      </c>
      <c r="V210" s="8">
        <f>IF(OR(A210="",F210&lt;&gt;"Active"),"",IF(G210&lt;&gt;"Completed","Not yet completed",IF(J210="","Missing review date",IF(J210&lt;TODAY(),"Review overdue",IF(J210&lt;=TODAY()+30,"Review within 30 days","Scheduled")))))</f>
        <v/>
      </c>
      <c r="W210" s="8">
        <f>IF(OR(A210="",F210&lt;&gt;"Active"),"",IF(K210="No","Not required",IF(K210&lt;&gt;"Yes","Check requirement",IF(L210="Further support needed","Competence concern",IF(L210="Competence confirmed","Confirmed",IF(M210="","Missing assessment due",IF(M210&lt;TODAY(),"Assessment overdue","Assessment outstanding")))))))</f>
        <v/>
      </c>
      <c r="X210" s="8">
        <f>IF(OR(A210="",F210&lt;&gt;"Active"),"",IF(T210="Closed","Closed",IF(AND(T210="Not needed",Q210="",R210="",S210=""),"No action",IF(OR(Q210="",R210="",S210="",T210&lt;&gt;"Open"),"Check action details",IF(S210&lt;TODAY(),"Action overdue","Action open")))))</f>
        <v/>
      </c>
      <c r="Y210" s="8">
        <f>IF(COUNTA(A210:T210)=0,"",IF(F210="Archived","Archived",IF(OR(A210="",B210="",C210="",D210="",E210="",F210&lt;&gt;"Active",COUNTIF(Roles,B210)=0,COUNTIF(Branches,C210)=0,COUNTIF(LearningStatuses,G210)=0,COUNTIF(AssessmentRequired,K210)=0,COUNTIF(AssessmentStatuses,L210)=0,COUNTIF(ActionStatuses,T210)=0,AND(H210&lt;&gt;"",NOT(ISNUMBER(H210))),AND(I210&lt;&gt;"",OR(NOT(ISNUMBER(I210)),I210&gt;TODAY())),AND(J210&lt;&gt;"",NOT(ISNUMBER(J210))),AND(M210&lt;&gt;"",NOT(ISNUMBER(M210))),AND(N210&lt;&gt;"",OR(NOT(ISNUMBER(N210)),N210&gt;TODAY())),AND(S210&lt;&gt;"",NOT(ISNUMBER(S210))),AND(G210="Completed",OR(I210="",P210="",J210="")),AND(G210&lt;&gt;"Completed",OR(I210&lt;&gt;"",H210="")),AND(K210="No",L210&lt;&gt;"Not required"),AND(K210="Yes",OR(L210="Not required",AND(L210&lt;&gt;"Competence confirmed",M210=""))),AND(OR(L210="Competence confirmed",L210="Further support needed"),OR(N210="",O210="",P210="")),AND(L210="Further support needed",T210&lt;&gt;"Open"),X210="Check action details",AND(T210="Closed",OR(Q210="",R210="",P210=""))),"Check required fields/dates","Recorded - verify evidence")))</f>
        <v/>
      </c>
    </row>
    <row r="211" spans="1:25" ht="32" customHeight="1">
      <c r="A211" s="6"/>
      <c r="B211" s="6"/>
      <c r="C211" s="6"/>
      <c r="D211" s="6"/>
      <c r="E211" s="6"/>
      <c r="F211" s="6"/>
      <c r="G211" s="6"/>
      <c r="H211" s="7"/>
      <c r="I211" s="7"/>
      <c r="J211" s="7"/>
      <c r="K211" s="6"/>
      <c r="L211" s="6"/>
      <c r="M211" s="7"/>
      <c r="N211" s="7"/>
      <c r="O211" s="6"/>
      <c r="P211" s="6"/>
      <c r="Q211" s="6"/>
      <c r="R211" s="6"/>
      <c r="S211" s="7"/>
      <c r="T211" s="6"/>
      <c r="U211" s="8">
        <f>IF(OR(A211="",F211&lt;&gt;"Active"),"",IF(G211="Completed","Completed",IF(H211="","Missing deadline",IF(H211&lt;TODAY(),"Overdue learning",IF(H211&lt;=TODAY()+30,"Due within 30 days","Scheduled")))))</f>
        <v/>
      </c>
      <c r="V211" s="8">
        <f>IF(OR(A211="",F211&lt;&gt;"Active"),"",IF(G211&lt;&gt;"Completed","Not yet completed",IF(J211="","Missing review date",IF(J211&lt;TODAY(),"Review overdue",IF(J211&lt;=TODAY()+30,"Review within 30 days","Scheduled")))))</f>
        <v/>
      </c>
      <c r="W211" s="8">
        <f>IF(OR(A211="",F211&lt;&gt;"Active"),"",IF(K211="No","Not required",IF(K211&lt;&gt;"Yes","Check requirement",IF(L211="Further support needed","Competence concern",IF(L211="Competence confirmed","Confirmed",IF(M211="","Missing assessment due",IF(M211&lt;TODAY(),"Assessment overdue","Assessment outstanding")))))))</f>
        <v/>
      </c>
      <c r="X211" s="8">
        <f>IF(OR(A211="",F211&lt;&gt;"Active"),"",IF(T211="Closed","Closed",IF(AND(T211="Not needed",Q211="",R211="",S211=""),"No action",IF(OR(Q211="",R211="",S211="",T211&lt;&gt;"Open"),"Check action details",IF(S211&lt;TODAY(),"Action overdue","Action open")))))</f>
        <v/>
      </c>
      <c r="Y211" s="8">
        <f>IF(COUNTA(A211:T211)=0,"",IF(F211="Archived","Archived",IF(OR(A211="",B211="",C211="",D211="",E211="",F211&lt;&gt;"Active",COUNTIF(Roles,B211)=0,COUNTIF(Branches,C211)=0,COUNTIF(LearningStatuses,G211)=0,COUNTIF(AssessmentRequired,K211)=0,COUNTIF(AssessmentStatuses,L211)=0,COUNTIF(ActionStatuses,T211)=0,AND(H211&lt;&gt;"",NOT(ISNUMBER(H211))),AND(I211&lt;&gt;"",OR(NOT(ISNUMBER(I211)),I211&gt;TODAY())),AND(J211&lt;&gt;"",NOT(ISNUMBER(J211))),AND(M211&lt;&gt;"",NOT(ISNUMBER(M211))),AND(N211&lt;&gt;"",OR(NOT(ISNUMBER(N211)),N211&gt;TODAY())),AND(S211&lt;&gt;"",NOT(ISNUMBER(S211))),AND(G211="Completed",OR(I211="",P211="",J211="")),AND(G211&lt;&gt;"Completed",OR(I211&lt;&gt;"",H211="")),AND(K211="No",L211&lt;&gt;"Not required"),AND(K211="Yes",OR(L211="Not required",AND(L211&lt;&gt;"Competence confirmed",M211=""))),AND(OR(L211="Competence confirmed",L211="Further support needed"),OR(N211="",O211="",P211="")),AND(L211="Further support needed",T211&lt;&gt;"Open"),X211="Check action details",AND(T211="Closed",OR(Q211="",R211="",P211=""))),"Check required fields/dates","Recorded - verify evidence")))</f>
        <v/>
      </c>
    </row>
    <row r="212" spans="1:25" ht="32" customHeight="1">
      <c r="A212" s="6"/>
      <c r="B212" s="6"/>
      <c r="C212" s="6"/>
      <c r="D212" s="6"/>
      <c r="E212" s="6"/>
      <c r="F212" s="6"/>
      <c r="G212" s="6"/>
      <c r="H212" s="7"/>
      <c r="I212" s="7"/>
      <c r="J212" s="7"/>
      <c r="K212" s="6"/>
      <c r="L212" s="6"/>
      <c r="M212" s="7"/>
      <c r="N212" s="7"/>
      <c r="O212" s="6"/>
      <c r="P212" s="6"/>
      <c r="Q212" s="6"/>
      <c r="R212" s="6"/>
      <c r="S212" s="7"/>
      <c r="T212" s="6"/>
      <c r="U212" s="8">
        <f>IF(OR(A212="",F212&lt;&gt;"Active"),"",IF(G212="Completed","Completed",IF(H212="","Missing deadline",IF(H212&lt;TODAY(),"Overdue learning",IF(H212&lt;=TODAY()+30,"Due within 30 days","Scheduled")))))</f>
        <v/>
      </c>
      <c r="V212" s="8">
        <f>IF(OR(A212="",F212&lt;&gt;"Active"),"",IF(G212&lt;&gt;"Completed","Not yet completed",IF(J212="","Missing review date",IF(J212&lt;TODAY(),"Review overdue",IF(J212&lt;=TODAY()+30,"Review within 30 days","Scheduled")))))</f>
        <v/>
      </c>
      <c r="W212" s="8">
        <f>IF(OR(A212="",F212&lt;&gt;"Active"),"",IF(K212="No","Not required",IF(K212&lt;&gt;"Yes","Check requirement",IF(L212="Further support needed","Competence concern",IF(L212="Competence confirmed","Confirmed",IF(M212="","Missing assessment due",IF(M212&lt;TODAY(),"Assessment overdue","Assessment outstanding")))))))</f>
        <v/>
      </c>
      <c r="X212" s="8">
        <f>IF(OR(A212="",F212&lt;&gt;"Active"),"",IF(T212="Closed","Closed",IF(AND(T212="Not needed",Q212="",R212="",S212=""),"No action",IF(OR(Q212="",R212="",S212="",T212&lt;&gt;"Open"),"Check action details",IF(S212&lt;TODAY(),"Action overdue","Action open")))))</f>
        <v/>
      </c>
      <c r="Y212" s="8">
        <f>IF(COUNTA(A212:T212)=0,"",IF(F212="Archived","Archived",IF(OR(A212="",B212="",C212="",D212="",E212="",F212&lt;&gt;"Active",COUNTIF(Roles,B212)=0,COUNTIF(Branches,C212)=0,COUNTIF(LearningStatuses,G212)=0,COUNTIF(AssessmentRequired,K212)=0,COUNTIF(AssessmentStatuses,L212)=0,COUNTIF(ActionStatuses,T212)=0,AND(H212&lt;&gt;"",NOT(ISNUMBER(H212))),AND(I212&lt;&gt;"",OR(NOT(ISNUMBER(I212)),I212&gt;TODAY())),AND(J212&lt;&gt;"",NOT(ISNUMBER(J212))),AND(M212&lt;&gt;"",NOT(ISNUMBER(M212))),AND(N212&lt;&gt;"",OR(NOT(ISNUMBER(N212)),N212&gt;TODAY())),AND(S212&lt;&gt;"",NOT(ISNUMBER(S212))),AND(G212="Completed",OR(I212="",P212="",J212="")),AND(G212&lt;&gt;"Completed",OR(I212&lt;&gt;"",H212="")),AND(K212="No",L212&lt;&gt;"Not required"),AND(K212="Yes",OR(L212="Not required",AND(L212&lt;&gt;"Competence confirmed",M212=""))),AND(OR(L212="Competence confirmed",L212="Further support needed"),OR(N212="",O212="",P212="")),AND(L212="Further support needed",T212&lt;&gt;"Open"),X212="Check action details",AND(T212="Closed",OR(Q212="",R212="",P212=""))),"Check required fields/dates","Recorded - verify evidence")))</f>
        <v/>
      </c>
    </row>
    <row r="213" spans="1:25" ht="32" customHeight="1">
      <c r="A213" s="6"/>
      <c r="B213" s="6"/>
      <c r="C213" s="6"/>
      <c r="D213" s="6"/>
      <c r="E213" s="6"/>
      <c r="F213" s="6"/>
      <c r="G213" s="6"/>
      <c r="H213" s="7"/>
      <c r="I213" s="7"/>
      <c r="J213" s="7"/>
      <c r="K213" s="6"/>
      <c r="L213" s="6"/>
      <c r="M213" s="7"/>
      <c r="N213" s="7"/>
      <c r="O213" s="6"/>
      <c r="P213" s="6"/>
      <c r="Q213" s="6"/>
      <c r="R213" s="6"/>
      <c r="S213" s="7"/>
      <c r="T213" s="6"/>
      <c r="U213" s="8">
        <f>IF(OR(A213="",F213&lt;&gt;"Active"),"",IF(G213="Completed","Completed",IF(H213="","Missing deadline",IF(H213&lt;TODAY(),"Overdue learning",IF(H213&lt;=TODAY()+30,"Due within 30 days","Scheduled")))))</f>
        <v/>
      </c>
      <c r="V213" s="8">
        <f>IF(OR(A213="",F213&lt;&gt;"Active"),"",IF(G213&lt;&gt;"Completed","Not yet completed",IF(J213="","Missing review date",IF(J213&lt;TODAY(),"Review overdue",IF(J213&lt;=TODAY()+30,"Review within 30 days","Scheduled")))))</f>
        <v/>
      </c>
      <c r="W213" s="8">
        <f>IF(OR(A213="",F213&lt;&gt;"Active"),"",IF(K213="No","Not required",IF(K213&lt;&gt;"Yes","Check requirement",IF(L213="Further support needed","Competence concern",IF(L213="Competence confirmed","Confirmed",IF(M213="","Missing assessment due",IF(M213&lt;TODAY(),"Assessment overdue","Assessment outstanding")))))))</f>
        <v/>
      </c>
      <c r="X213" s="8">
        <f>IF(OR(A213="",F213&lt;&gt;"Active"),"",IF(T213="Closed","Closed",IF(AND(T213="Not needed",Q213="",R213="",S213=""),"No action",IF(OR(Q213="",R213="",S213="",T213&lt;&gt;"Open"),"Check action details",IF(S213&lt;TODAY(),"Action overdue","Action open")))))</f>
        <v/>
      </c>
      <c r="Y213" s="8">
        <f>IF(COUNTA(A213:T213)=0,"",IF(F213="Archived","Archived",IF(OR(A213="",B213="",C213="",D213="",E213="",F213&lt;&gt;"Active",COUNTIF(Roles,B213)=0,COUNTIF(Branches,C213)=0,COUNTIF(LearningStatuses,G213)=0,COUNTIF(AssessmentRequired,K213)=0,COUNTIF(AssessmentStatuses,L213)=0,COUNTIF(ActionStatuses,T213)=0,AND(H213&lt;&gt;"",NOT(ISNUMBER(H213))),AND(I213&lt;&gt;"",OR(NOT(ISNUMBER(I213)),I213&gt;TODAY())),AND(J213&lt;&gt;"",NOT(ISNUMBER(J213))),AND(M213&lt;&gt;"",NOT(ISNUMBER(M213))),AND(N213&lt;&gt;"",OR(NOT(ISNUMBER(N213)),N213&gt;TODAY())),AND(S213&lt;&gt;"",NOT(ISNUMBER(S213))),AND(G213="Completed",OR(I213="",P213="",J213="")),AND(G213&lt;&gt;"Completed",OR(I213&lt;&gt;"",H213="")),AND(K213="No",L213&lt;&gt;"Not required"),AND(K213="Yes",OR(L213="Not required",AND(L213&lt;&gt;"Competence confirmed",M213=""))),AND(OR(L213="Competence confirmed",L213="Further support needed"),OR(N213="",O213="",P213="")),AND(L213="Further support needed",T213&lt;&gt;"Open"),X213="Check action details",AND(T213="Closed",OR(Q213="",R213="",P213=""))),"Check required fields/dates","Recorded - verify evidence")))</f>
        <v/>
      </c>
    </row>
    <row r="214" spans="1:25" ht="32" customHeight="1">
      <c r="A214" s="6"/>
      <c r="B214" s="6"/>
      <c r="C214" s="6"/>
      <c r="D214" s="6"/>
      <c r="E214" s="6"/>
      <c r="F214" s="6"/>
      <c r="G214" s="6"/>
      <c r="H214" s="7"/>
      <c r="I214" s="7"/>
      <c r="J214" s="7"/>
      <c r="K214" s="6"/>
      <c r="L214" s="6"/>
      <c r="M214" s="7"/>
      <c r="N214" s="7"/>
      <c r="O214" s="6"/>
      <c r="P214" s="6"/>
      <c r="Q214" s="6"/>
      <c r="R214" s="6"/>
      <c r="S214" s="7"/>
      <c r="T214" s="6"/>
      <c r="U214" s="8">
        <f>IF(OR(A214="",F214&lt;&gt;"Active"),"",IF(G214="Completed","Completed",IF(H214="","Missing deadline",IF(H214&lt;TODAY(),"Overdue learning",IF(H214&lt;=TODAY()+30,"Due within 30 days","Scheduled")))))</f>
        <v/>
      </c>
      <c r="V214" s="8">
        <f>IF(OR(A214="",F214&lt;&gt;"Active"),"",IF(G214&lt;&gt;"Completed","Not yet completed",IF(J214="","Missing review date",IF(J214&lt;TODAY(),"Review overdue",IF(J214&lt;=TODAY()+30,"Review within 30 days","Scheduled")))))</f>
        <v/>
      </c>
      <c r="W214" s="8">
        <f>IF(OR(A214="",F214&lt;&gt;"Active"),"",IF(K214="No","Not required",IF(K214&lt;&gt;"Yes","Check requirement",IF(L214="Further support needed","Competence concern",IF(L214="Competence confirmed","Confirmed",IF(M214="","Missing assessment due",IF(M214&lt;TODAY(),"Assessment overdue","Assessment outstanding")))))))</f>
        <v/>
      </c>
      <c r="X214" s="8">
        <f>IF(OR(A214="",F214&lt;&gt;"Active"),"",IF(T214="Closed","Closed",IF(AND(T214="Not needed",Q214="",R214="",S214=""),"No action",IF(OR(Q214="",R214="",S214="",T214&lt;&gt;"Open"),"Check action details",IF(S214&lt;TODAY(),"Action overdue","Action open")))))</f>
        <v/>
      </c>
      <c r="Y214" s="8">
        <f>IF(COUNTA(A214:T214)=0,"",IF(F214="Archived","Archived",IF(OR(A214="",B214="",C214="",D214="",E214="",F214&lt;&gt;"Active",COUNTIF(Roles,B214)=0,COUNTIF(Branches,C214)=0,COUNTIF(LearningStatuses,G214)=0,COUNTIF(AssessmentRequired,K214)=0,COUNTIF(AssessmentStatuses,L214)=0,COUNTIF(ActionStatuses,T214)=0,AND(H214&lt;&gt;"",NOT(ISNUMBER(H214))),AND(I214&lt;&gt;"",OR(NOT(ISNUMBER(I214)),I214&gt;TODAY())),AND(J214&lt;&gt;"",NOT(ISNUMBER(J214))),AND(M214&lt;&gt;"",NOT(ISNUMBER(M214))),AND(N214&lt;&gt;"",OR(NOT(ISNUMBER(N214)),N214&gt;TODAY())),AND(S214&lt;&gt;"",NOT(ISNUMBER(S214))),AND(G214="Completed",OR(I214="",P214="",J214="")),AND(G214&lt;&gt;"Completed",OR(I214&lt;&gt;"",H214="")),AND(K214="No",L214&lt;&gt;"Not required"),AND(K214="Yes",OR(L214="Not required",AND(L214&lt;&gt;"Competence confirmed",M214=""))),AND(OR(L214="Competence confirmed",L214="Further support needed"),OR(N214="",O214="",P214="")),AND(L214="Further support needed",T214&lt;&gt;"Open"),X214="Check action details",AND(T214="Closed",OR(Q214="",R214="",P214=""))),"Check required fields/dates","Recorded - verify evidence")))</f>
        <v/>
      </c>
    </row>
    <row r="215" spans="1:25" ht="32" customHeight="1">
      <c r="A215" s="6"/>
      <c r="B215" s="6"/>
      <c r="C215" s="6"/>
      <c r="D215" s="6"/>
      <c r="E215" s="6"/>
      <c r="F215" s="6"/>
      <c r="G215" s="6"/>
      <c r="H215" s="7"/>
      <c r="I215" s="7"/>
      <c r="J215" s="7"/>
      <c r="K215" s="6"/>
      <c r="L215" s="6"/>
      <c r="M215" s="7"/>
      <c r="N215" s="7"/>
      <c r="O215" s="6"/>
      <c r="P215" s="6"/>
      <c r="Q215" s="6"/>
      <c r="R215" s="6"/>
      <c r="S215" s="7"/>
      <c r="T215" s="6"/>
      <c r="U215" s="8">
        <f>IF(OR(A215="",F215&lt;&gt;"Active"),"",IF(G215="Completed","Completed",IF(H215="","Missing deadline",IF(H215&lt;TODAY(),"Overdue learning",IF(H215&lt;=TODAY()+30,"Due within 30 days","Scheduled")))))</f>
        <v/>
      </c>
      <c r="V215" s="8">
        <f>IF(OR(A215="",F215&lt;&gt;"Active"),"",IF(G215&lt;&gt;"Completed","Not yet completed",IF(J215="","Missing review date",IF(J215&lt;TODAY(),"Review overdue",IF(J215&lt;=TODAY()+30,"Review within 30 days","Scheduled")))))</f>
        <v/>
      </c>
      <c r="W215" s="8">
        <f>IF(OR(A215="",F215&lt;&gt;"Active"),"",IF(K215="No","Not required",IF(K215&lt;&gt;"Yes","Check requirement",IF(L215="Further support needed","Competence concern",IF(L215="Competence confirmed","Confirmed",IF(M215="","Missing assessment due",IF(M215&lt;TODAY(),"Assessment overdue","Assessment outstanding")))))))</f>
        <v/>
      </c>
      <c r="X215" s="8">
        <f>IF(OR(A215="",F215&lt;&gt;"Active"),"",IF(T215="Closed","Closed",IF(AND(T215="Not needed",Q215="",R215="",S215=""),"No action",IF(OR(Q215="",R215="",S215="",T215&lt;&gt;"Open"),"Check action details",IF(S215&lt;TODAY(),"Action overdue","Action open")))))</f>
        <v/>
      </c>
      <c r="Y215" s="8">
        <f>IF(COUNTA(A215:T215)=0,"",IF(F215="Archived","Archived",IF(OR(A215="",B215="",C215="",D215="",E215="",F215&lt;&gt;"Active",COUNTIF(Roles,B215)=0,COUNTIF(Branches,C215)=0,COUNTIF(LearningStatuses,G215)=0,COUNTIF(AssessmentRequired,K215)=0,COUNTIF(AssessmentStatuses,L215)=0,COUNTIF(ActionStatuses,T215)=0,AND(H215&lt;&gt;"",NOT(ISNUMBER(H215))),AND(I215&lt;&gt;"",OR(NOT(ISNUMBER(I215)),I215&gt;TODAY())),AND(J215&lt;&gt;"",NOT(ISNUMBER(J215))),AND(M215&lt;&gt;"",NOT(ISNUMBER(M215))),AND(N215&lt;&gt;"",OR(NOT(ISNUMBER(N215)),N215&gt;TODAY())),AND(S215&lt;&gt;"",NOT(ISNUMBER(S215))),AND(G215="Completed",OR(I215="",P215="",J215="")),AND(G215&lt;&gt;"Completed",OR(I215&lt;&gt;"",H215="")),AND(K215="No",L215&lt;&gt;"Not required"),AND(K215="Yes",OR(L215="Not required",AND(L215&lt;&gt;"Competence confirmed",M215=""))),AND(OR(L215="Competence confirmed",L215="Further support needed"),OR(N215="",O215="",P215="")),AND(L215="Further support needed",T215&lt;&gt;"Open"),X215="Check action details",AND(T215="Closed",OR(Q215="",R215="",P215=""))),"Check required fields/dates","Recorded - verify evidence")))</f>
        <v/>
      </c>
    </row>
    <row r="216" spans="1:25" ht="32" customHeight="1">
      <c r="A216" s="6"/>
      <c r="B216" s="6"/>
      <c r="C216" s="6"/>
      <c r="D216" s="6"/>
      <c r="E216" s="6"/>
      <c r="F216" s="6"/>
      <c r="G216" s="6"/>
      <c r="H216" s="7"/>
      <c r="I216" s="7"/>
      <c r="J216" s="7"/>
      <c r="K216" s="6"/>
      <c r="L216" s="6"/>
      <c r="M216" s="7"/>
      <c r="N216" s="7"/>
      <c r="O216" s="6"/>
      <c r="P216" s="6"/>
      <c r="Q216" s="6"/>
      <c r="R216" s="6"/>
      <c r="S216" s="7"/>
      <c r="T216" s="6"/>
      <c r="U216" s="8">
        <f>IF(OR(A216="",F216&lt;&gt;"Active"),"",IF(G216="Completed","Completed",IF(H216="","Missing deadline",IF(H216&lt;TODAY(),"Overdue learning",IF(H216&lt;=TODAY()+30,"Due within 30 days","Scheduled")))))</f>
        <v/>
      </c>
      <c r="V216" s="8">
        <f>IF(OR(A216="",F216&lt;&gt;"Active"),"",IF(G216&lt;&gt;"Completed","Not yet completed",IF(J216="","Missing review date",IF(J216&lt;TODAY(),"Review overdue",IF(J216&lt;=TODAY()+30,"Review within 30 days","Scheduled")))))</f>
        <v/>
      </c>
      <c r="W216" s="8">
        <f>IF(OR(A216="",F216&lt;&gt;"Active"),"",IF(K216="No","Not required",IF(K216&lt;&gt;"Yes","Check requirement",IF(L216="Further support needed","Competence concern",IF(L216="Competence confirmed","Confirmed",IF(M216="","Missing assessment due",IF(M216&lt;TODAY(),"Assessment overdue","Assessment outstanding")))))))</f>
        <v/>
      </c>
      <c r="X216" s="8">
        <f>IF(OR(A216="",F216&lt;&gt;"Active"),"",IF(T216="Closed","Closed",IF(AND(T216="Not needed",Q216="",R216="",S216=""),"No action",IF(OR(Q216="",R216="",S216="",T216&lt;&gt;"Open"),"Check action details",IF(S216&lt;TODAY(),"Action overdue","Action open")))))</f>
        <v/>
      </c>
      <c r="Y216" s="8">
        <f>IF(COUNTA(A216:T216)=0,"",IF(F216="Archived","Archived",IF(OR(A216="",B216="",C216="",D216="",E216="",F216&lt;&gt;"Active",COUNTIF(Roles,B216)=0,COUNTIF(Branches,C216)=0,COUNTIF(LearningStatuses,G216)=0,COUNTIF(AssessmentRequired,K216)=0,COUNTIF(AssessmentStatuses,L216)=0,COUNTIF(ActionStatuses,T216)=0,AND(H216&lt;&gt;"",NOT(ISNUMBER(H216))),AND(I216&lt;&gt;"",OR(NOT(ISNUMBER(I216)),I216&gt;TODAY())),AND(J216&lt;&gt;"",NOT(ISNUMBER(J216))),AND(M216&lt;&gt;"",NOT(ISNUMBER(M216))),AND(N216&lt;&gt;"",OR(NOT(ISNUMBER(N216)),N216&gt;TODAY())),AND(S216&lt;&gt;"",NOT(ISNUMBER(S216))),AND(G216="Completed",OR(I216="",P216="",J216="")),AND(G216&lt;&gt;"Completed",OR(I216&lt;&gt;"",H216="")),AND(K216="No",L216&lt;&gt;"Not required"),AND(K216="Yes",OR(L216="Not required",AND(L216&lt;&gt;"Competence confirmed",M216=""))),AND(OR(L216="Competence confirmed",L216="Further support needed"),OR(N216="",O216="",P216="")),AND(L216="Further support needed",T216&lt;&gt;"Open"),X216="Check action details",AND(T216="Closed",OR(Q216="",R216="",P216=""))),"Check required fields/dates","Recorded - verify evidence")))</f>
        <v/>
      </c>
    </row>
    <row r="217" spans="1:25" ht="32" customHeight="1">
      <c r="A217" s="6"/>
      <c r="B217" s="6"/>
      <c r="C217" s="6"/>
      <c r="D217" s="6"/>
      <c r="E217" s="6"/>
      <c r="F217" s="6"/>
      <c r="G217" s="6"/>
      <c r="H217" s="7"/>
      <c r="I217" s="7"/>
      <c r="J217" s="7"/>
      <c r="K217" s="6"/>
      <c r="L217" s="6"/>
      <c r="M217" s="7"/>
      <c r="N217" s="7"/>
      <c r="O217" s="6"/>
      <c r="P217" s="6"/>
      <c r="Q217" s="6"/>
      <c r="R217" s="6"/>
      <c r="S217" s="7"/>
      <c r="T217" s="6"/>
      <c r="U217" s="8">
        <f>IF(OR(A217="",F217&lt;&gt;"Active"),"",IF(G217="Completed","Completed",IF(H217="","Missing deadline",IF(H217&lt;TODAY(),"Overdue learning",IF(H217&lt;=TODAY()+30,"Due within 30 days","Scheduled")))))</f>
        <v/>
      </c>
      <c r="V217" s="8">
        <f>IF(OR(A217="",F217&lt;&gt;"Active"),"",IF(G217&lt;&gt;"Completed","Not yet completed",IF(J217="","Missing review date",IF(J217&lt;TODAY(),"Review overdue",IF(J217&lt;=TODAY()+30,"Review within 30 days","Scheduled")))))</f>
        <v/>
      </c>
      <c r="W217" s="8">
        <f>IF(OR(A217="",F217&lt;&gt;"Active"),"",IF(K217="No","Not required",IF(K217&lt;&gt;"Yes","Check requirement",IF(L217="Further support needed","Competence concern",IF(L217="Competence confirmed","Confirmed",IF(M217="","Missing assessment due",IF(M217&lt;TODAY(),"Assessment overdue","Assessment outstanding")))))))</f>
        <v/>
      </c>
      <c r="X217" s="8">
        <f>IF(OR(A217="",F217&lt;&gt;"Active"),"",IF(T217="Closed","Closed",IF(AND(T217="Not needed",Q217="",R217="",S217=""),"No action",IF(OR(Q217="",R217="",S217="",T217&lt;&gt;"Open"),"Check action details",IF(S217&lt;TODAY(),"Action overdue","Action open")))))</f>
        <v/>
      </c>
      <c r="Y217" s="8">
        <f>IF(COUNTA(A217:T217)=0,"",IF(F217="Archived","Archived",IF(OR(A217="",B217="",C217="",D217="",E217="",F217&lt;&gt;"Active",COUNTIF(Roles,B217)=0,COUNTIF(Branches,C217)=0,COUNTIF(LearningStatuses,G217)=0,COUNTIF(AssessmentRequired,K217)=0,COUNTIF(AssessmentStatuses,L217)=0,COUNTIF(ActionStatuses,T217)=0,AND(H217&lt;&gt;"",NOT(ISNUMBER(H217))),AND(I217&lt;&gt;"",OR(NOT(ISNUMBER(I217)),I217&gt;TODAY())),AND(J217&lt;&gt;"",NOT(ISNUMBER(J217))),AND(M217&lt;&gt;"",NOT(ISNUMBER(M217))),AND(N217&lt;&gt;"",OR(NOT(ISNUMBER(N217)),N217&gt;TODAY())),AND(S217&lt;&gt;"",NOT(ISNUMBER(S217))),AND(G217="Completed",OR(I217="",P217="",J217="")),AND(G217&lt;&gt;"Completed",OR(I217&lt;&gt;"",H217="")),AND(K217="No",L217&lt;&gt;"Not required"),AND(K217="Yes",OR(L217="Not required",AND(L217&lt;&gt;"Competence confirmed",M217=""))),AND(OR(L217="Competence confirmed",L217="Further support needed"),OR(N217="",O217="",P217="")),AND(L217="Further support needed",T217&lt;&gt;"Open"),X217="Check action details",AND(T217="Closed",OR(Q217="",R217="",P217=""))),"Check required fields/dates","Recorded - verify evidence")))</f>
        <v/>
      </c>
    </row>
    <row r="218" spans="1:25" ht="32" customHeight="1">
      <c r="A218" s="6"/>
      <c r="B218" s="6"/>
      <c r="C218" s="6"/>
      <c r="D218" s="6"/>
      <c r="E218" s="6"/>
      <c r="F218" s="6"/>
      <c r="G218" s="6"/>
      <c r="H218" s="7"/>
      <c r="I218" s="7"/>
      <c r="J218" s="7"/>
      <c r="K218" s="6"/>
      <c r="L218" s="6"/>
      <c r="M218" s="7"/>
      <c r="N218" s="7"/>
      <c r="O218" s="6"/>
      <c r="P218" s="6"/>
      <c r="Q218" s="6"/>
      <c r="R218" s="6"/>
      <c r="S218" s="7"/>
      <c r="T218" s="6"/>
      <c r="U218" s="8">
        <f>IF(OR(A218="",F218&lt;&gt;"Active"),"",IF(G218="Completed","Completed",IF(H218="","Missing deadline",IF(H218&lt;TODAY(),"Overdue learning",IF(H218&lt;=TODAY()+30,"Due within 30 days","Scheduled")))))</f>
        <v/>
      </c>
      <c r="V218" s="8">
        <f>IF(OR(A218="",F218&lt;&gt;"Active"),"",IF(G218&lt;&gt;"Completed","Not yet completed",IF(J218="","Missing review date",IF(J218&lt;TODAY(),"Review overdue",IF(J218&lt;=TODAY()+30,"Review within 30 days","Scheduled")))))</f>
        <v/>
      </c>
      <c r="W218" s="8">
        <f>IF(OR(A218="",F218&lt;&gt;"Active"),"",IF(K218="No","Not required",IF(K218&lt;&gt;"Yes","Check requirement",IF(L218="Further support needed","Competence concern",IF(L218="Competence confirmed","Confirmed",IF(M218="","Missing assessment due",IF(M218&lt;TODAY(),"Assessment overdue","Assessment outstanding")))))))</f>
        <v/>
      </c>
      <c r="X218" s="8">
        <f>IF(OR(A218="",F218&lt;&gt;"Active"),"",IF(T218="Closed","Closed",IF(AND(T218="Not needed",Q218="",R218="",S218=""),"No action",IF(OR(Q218="",R218="",S218="",T218&lt;&gt;"Open"),"Check action details",IF(S218&lt;TODAY(),"Action overdue","Action open")))))</f>
        <v/>
      </c>
      <c r="Y218" s="8">
        <f>IF(COUNTA(A218:T218)=0,"",IF(F218="Archived","Archived",IF(OR(A218="",B218="",C218="",D218="",E218="",F218&lt;&gt;"Active",COUNTIF(Roles,B218)=0,COUNTIF(Branches,C218)=0,COUNTIF(LearningStatuses,G218)=0,COUNTIF(AssessmentRequired,K218)=0,COUNTIF(AssessmentStatuses,L218)=0,COUNTIF(ActionStatuses,T218)=0,AND(H218&lt;&gt;"",NOT(ISNUMBER(H218))),AND(I218&lt;&gt;"",OR(NOT(ISNUMBER(I218)),I218&gt;TODAY())),AND(J218&lt;&gt;"",NOT(ISNUMBER(J218))),AND(M218&lt;&gt;"",NOT(ISNUMBER(M218))),AND(N218&lt;&gt;"",OR(NOT(ISNUMBER(N218)),N218&gt;TODAY())),AND(S218&lt;&gt;"",NOT(ISNUMBER(S218))),AND(G218="Completed",OR(I218="",P218="",J218="")),AND(G218&lt;&gt;"Completed",OR(I218&lt;&gt;"",H218="")),AND(K218="No",L218&lt;&gt;"Not required"),AND(K218="Yes",OR(L218="Not required",AND(L218&lt;&gt;"Competence confirmed",M218=""))),AND(OR(L218="Competence confirmed",L218="Further support needed"),OR(N218="",O218="",P218="")),AND(L218="Further support needed",T218&lt;&gt;"Open"),X218="Check action details",AND(T218="Closed",OR(Q218="",R218="",P218=""))),"Check required fields/dates","Recorded - verify evidence")))</f>
        <v/>
      </c>
    </row>
    <row r="219" spans="1:25" ht="32" customHeight="1">
      <c r="A219" s="6"/>
      <c r="B219" s="6"/>
      <c r="C219" s="6"/>
      <c r="D219" s="6"/>
      <c r="E219" s="6"/>
      <c r="F219" s="6"/>
      <c r="G219" s="6"/>
      <c r="H219" s="7"/>
      <c r="I219" s="7"/>
      <c r="J219" s="7"/>
      <c r="K219" s="6"/>
      <c r="L219" s="6"/>
      <c r="M219" s="7"/>
      <c r="N219" s="7"/>
      <c r="O219" s="6"/>
      <c r="P219" s="6"/>
      <c r="Q219" s="6"/>
      <c r="R219" s="6"/>
      <c r="S219" s="7"/>
      <c r="T219" s="6"/>
      <c r="U219" s="8">
        <f>IF(OR(A219="",F219&lt;&gt;"Active"),"",IF(G219="Completed","Completed",IF(H219="","Missing deadline",IF(H219&lt;TODAY(),"Overdue learning",IF(H219&lt;=TODAY()+30,"Due within 30 days","Scheduled")))))</f>
        <v/>
      </c>
      <c r="V219" s="8">
        <f>IF(OR(A219="",F219&lt;&gt;"Active"),"",IF(G219&lt;&gt;"Completed","Not yet completed",IF(J219="","Missing review date",IF(J219&lt;TODAY(),"Review overdue",IF(J219&lt;=TODAY()+30,"Review within 30 days","Scheduled")))))</f>
        <v/>
      </c>
      <c r="W219" s="8">
        <f>IF(OR(A219="",F219&lt;&gt;"Active"),"",IF(K219="No","Not required",IF(K219&lt;&gt;"Yes","Check requirement",IF(L219="Further support needed","Competence concern",IF(L219="Competence confirmed","Confirmed",IF(M219="","Missing assessment due",IF(M219&lt;TODAY(),"Assessment overdue","Assessment outstanding")))))))</f>
        <v/>
      </c>
      <c r="X219" s="8">
        <f>IF(OR(A219="",F219&lt;&gt;"Active"),"",IF(T219="Closed","Closed",IF(AND(T219="Not needed",Q219="",R219="",S219=""),"No action",IF(OR(Q219="",R219="",S219="",T219&lt;&gt;"Open"),"Check action details",IF(S219&lt;TODAY(),"Action overdue","Action open")))))</f>
        <v/>
      </c>
      <c r="Y219" s="8">
        <f>IF(COUNTA(A219:T219)=0,"",IF(F219="Archived","Archived",IF(OR(A219="",B219="",C219="",D219="",E219="",F219&lt;&gt;"Active",COUNTIF(Roles,B219)=0,COUNTIF(Branches,C219)=0,COUNTIF(LearningStatuses,G219)=0,COUNTIF(AssessmentRequired,K219)=0,COUNTIF(AssessmentStatuses,L219)=0,COUNTIF(ActionStatuses,T219)=0,AND(H219&lt;&gt;"",NOT(ISNUMBER(H219))),AND(I219&lt;&gt;"",OR(NOT(ISNUMBER(I219)),I219&gt;TODAY())),AND(J219&lt;&gt;"",NOT(ISNUMBER(J219))),AND(M219&lt;&gt;"",NOT(ISNUMBER(M219))),AND(N219&lt;&gt;"",OR(NOT(ISNUMBER(N219)),N219&gt;TODAY())),AND(S219&lt;&gt;"",NOT(ISNUMBER(S219))),AND(G219="Completed",OR(I219="",P219="",J219="")),AND(G219&lt;&gt;"Completed",OR(I219&lt;&gt;"",H219="")),AND(K219="No",L219&lt;&gt;"Not required"),AND(K219="Yes",OR(L219="Not required",AND(L219&lt;&gt;"Competence confirmed",M219=""))),AND(OR(L219="Competence confirmed",L219="Further support needed"),OR(N219="",O219="",P219="")),AND(L219="Further support needed",T219&lt;&gt;"Open"),X219="Check action details",AND(T219="Closed",OR(Q219="",R219="",P219=""))),"Check required fields/dates","Recorded - verify evidence")))</f>
        <v/>
      </c>
    </row>
    <row r="220" spans="1:25" ht="32" customHeight="1">
      <c r="A220" s="6"/>
      <c r="B220" s="6"/>
      <c r="C220" s="6"/>
      <c r="D220" s="6"/>
      <c r="E220" s="6"/>
      <c r="F220" s="6"/>
      <c r="G220" s="6"/>
      <c r="H220" s="7"/>
      <c r="I220" s="7"/>
      <c r="J220" s="7"/>
      <c r="K220" s="6"/>
      <c r="L220" s="6"/>
      <c r="M220" s="7"/>
      <c r="N220" s="7"/>
      <c r="O220" s="6"/>
      <c r="P220" s="6"/>
      <c r="Q220" s="6"/>
      <c r="R220" s="6"/>
      <c r="S220" s="7"/>
      <c r="T220" s="6"/>
      <c r="U220" s="8">
        <f>IF(OR(A220="",F220&lt;&gt;"Active"),"",IF(G220="Completed","Completed",IF(H220="","Missing deadline",IF(H220&lt;TODAY(),"Overdue learning",IF(H220&lt;=TODAY()+30,"Due within 30 days","Scheduled")))))</f>
        <v/>
      </c>
      <c r="V220" s="8">
        <f>IF(OR(A220="",F220&lt;&gt;"Active"),"",IF(G220&lt;&gt;"Completed","Not yet completed",IF(J220="","Missing review date",IF(J220&lt;TODAY(),"Review overdue",IF(J220&lt;=TODAY()+30,"Review within 30 days","Scheduled")))))</f>
        <v/>
      </c>
      <c r="W220" s="8">
        <f>IF(OR(A220="",F220&lt;&gt;"Active"),"",IF(K220="No","Not required",IF(K220&lt;&gt;"Yes","Check requirement",IF(L220="Further support needed","Competence concern",IF(L220="Competence confirmed","Confirmed",IF(M220="","Missing assessment due",IF(M220&lt;TODAY(),"Assessment overdue","Assessment outstanding")))))))</f>
        <v/>
      </c>
      <c r="X220" s="8">
        <f>IF(OR(A220="",F220&lt;&gt;"Active"),"",IF(T220="Closed","Closed",IF(AND(T220="Not needed",Q220="",R220="",S220=""),"No action",IF(OR(Q220="",R220="",S220="",T220&lt;&gt;"Open"),"Check action details",IF(S220&lt;TODAY(),"Action overdue","Action open")))))</f>
        <v/>
      </c>
      <c r="Y220" s="8">
        <f>IF(COUNTA(A220:T220)=0,"",IF(F220="Archived","Archived",IF(OR(A220="",B220="",C220="",D220="",E220="",F220&lt;&gt;"Active",COUNTIF(Roles,B220)=0,COUNTIF(Branches,C220)=0,COUNTIF(LearningStatuses,G220)=0,COUNTIF(AssessmentRequired,K220)=0,COUNTIF(AssessmentStatuses,L220)=0,COUNTIF(ActionStatuses,T220)=0,AND(H220&lt;&gt;"",NOT(ISNUMBER(H220))),AND(I220&lt;&gt;"",OR(NOT(ISNUMBER(I220)),I220&gt;TODAY())),AND(J220&lt;&gt;"",NOT(ISNUMBER(J220))),AND(M220&lt;&gt;"",NOT(ISNUMBER(M220))),AND(N220&lt;&gt;"",OR(NOT(ISNUMBER(N220)),N220&gt;TODAY())),AND(S220&lt;&gt;"",NOT(ISNUMBER(S220))),AND(G220="Completed",OR(I220="",P220="",J220="")),AND(G220&lt;&gt;"Completed",OR(I220&lt;&gt;"",H220="")),AND(K220="No",L220&lt;&gt;"Not required"),AND(K220="Yes",OR(L220="Not required",AND(L220&lt;&gt;"Competence confirmed",M220=""))),AND(OR(L220="Competence confirmed",L220="Further support needed"),OR(N220="",O220="",P220="")),AND(L220="Further support needed",T220&lt;&gt;"Open"),X220="Check action details",AND(T220="Closed",OR(Q220="",R220="",P220=""))),"Check required fields/dates","Recorded - verify evidence")))</f>
        <v/>
      </c>
    </row>
    <row r="221" spans="1:25" ht="32" customHeight="1">
      <c r="A221" s="6"/>
      <c r="B221" s="6"/>
      <c r="C221" s="6"/>
      <c r="D221" s="6"/>
      <c r="E221" s="6"/>
      <c r="F221" s="6"/>
      <c r="G221" s="6"/>
      <c r="H221" s="7"/>
      <c r="I221" s="7"/>
      <c r="J221" s="7"/>
      <c r="K221" s="6"/>
      <c r="L221" s="6"/>
      <c r="M221" s="7"/>
      <c r="N221" s="7"/>
      <c r="O221" s="6"/>
      <c r="P221" s="6"/>
      <c r="Q221" s="6"/>
      <c r="R221" s="6"/>
      <c r="S221" s="7"/>
      <c r="T221" s="6"/>
      <c r="U221" s="8">
        <f>IF(OR(A221="",F221&lt;&gt;"Active"),"",IF(G221="Completed","Completed",IF(H221="","Missing deadline",IF(H221&lt;TODAY(),"Overdue learning",IF(H221&lt;=TODAY()+30,"Due within 30 days","Scheduled")))))</f>
        <v/>
      </c>
      <c r="V221" s="8">
        <f>IF(OR(A221="",F221&lt;&gt;"Active"),"",IF(G221&lt;&gt;"Completed","Not yet completed",IF(J221="","Missing review date",IF(J221&lt;TODAY(),"Review overdue",IF(J221&lt;=TODAY()+30,"Review within 30 days","Scheduled")))))</f>
        <v/>
      </c>
      <c r="W221" s="8">
        <f>IF(OR(A221="",F221&lt;&gt;"Active"),"",IF(K221="No","Not required",IF(K221&lt;&gt;"Yes","Check requirement",IF(L221="Further support needed","Competence concern",IF(L221="Competence confirmed","Confirmed",IF(M221="","Missing assessment due",IF(M221&lt;TODAY(),"Assessment overdue","Assessment outstanding")))))))</f>
        <v/>
      </c>
      <c r="X221" s="8">
        <f>IF(OR(A221="",F221&lt;&gt;"Active"),"",IF(T221="Closed","Closed",IF(AND(T221="Not needed",Q221="",R221="",S221=""),"No action",IF(OR(Q221="",R221="",S221="",T221&lt;&gt;"Open"),"Check action details",IF(S221&lt;TODAY(),"Action overdue","Action open")))))</f>
        <v/>
      </c>
      <c r="Y221" s="8">
        <f>IF(COUNTA(A221:T221)=0,"",IF(F221="Archived","Archived",IF(OR(A221="",B221="",C221="",D221="",E221="",F221&lt;&gt;"Active",COUNTIF(Roles,B221)=0,COUNTIF(Branches,C221)=0,COUNTIF(LearningStatuses,G221)=0,COUNTIF(AssessmentRequired,K221)=0,COUNTIF(AssessmentStatuses,L221)=0,COUNTIF(ActionStatuses,T221)=0,AND(H221&lt;&gt;"",NOT(ISNUMBER(H221))),AND(I221&lt;&gt;"",OR(NOT(ISNUMBER(I221)),I221&gt;TODAY())),AND(J221&lt;&gt;"",NOT(ISNUMBER(J221))),AND(M221&lt;&gt;"",NOT(ISNUMBER(M221))),AND(N221&lt;&gt;"",OR(NOT(ISNUMBER(N221)),N221&gt;TODAY())),AND(S221&lt;&gt;"",NOT(ISNUMBER(S221))),AND(G221="Completed",OR(I221="",P221="",J221="")),AND(G221&lt;&gt;"Completed",OR(I221&lt;&gt;"",H221="")),AND(K221="No",L221&lt;&gt;"Not required"),AND(K221="Yes",OR(L221="Not required",AND(L221&lt;&gt;"Competence confirmed",M221=""))),AND(OR(L221="Competence confirmed",L221="Further support needed"),OR(N221="",O221="",P221="")),AND(L221="Further support needed",T221&lt;&gt;"Open"),X221="Check action details",AND(T221="Closed",OR(Q221="",R221="",P221=""))),"Check required fields/dates","Recorded - verify evidence")))</f>
        <v/>
      </c>
    </row>
    <row r="222" spans="1:25" ht="32" customHeight="1">
      <c r="A222" s="6"/>
      <c r="B222" s="6"/>
      <c r="C222" s="6"/>
      <c r="D222" s="6"/>
      <c r="E222" s="6"/>
      <c r="F222" s="6"/>
      <c r="G222" s="6"/>
      <c r="H222" s="7"/>
      <c r="I222" s="7"/>
      <c r="J222" s="7"/>
      <c r="K222" s="6"/>
      <c r="L222" s="6"/>
      <c r="M222" s="7"/>
      <c r="N222" s="7"/>
      <c r="O222" s="6"/>
      <c r="P222" s="6"/>
      <c r="Q222" s="6"/>
      <c r="R222" s="6"/>
      <c r="S222" s="7"/>
      <c r="T222" s="6"/>
      <c r="U222" s="8">
        <f>IF(OR(A222="",F222&lt;&gt;"Active"),"",IF(G222="Completed","Completed",IF(H222="","Missing deadline",IF(H222&lt;TODAY(),"Overdue learning",IF(H222&lt;=TODAY()+30,"Due within 30 days","Scheduled")))))</f>
        <v/>
      </c>
      <c r="V222" s="8">
        <f>IF(OR(A222="",F222&lt;&gt;"Active"),"",IF(G222&lt;&gt;"Completed","Not yet completed",IF(J222="","Missing review date",IF(J222&lt;TODAY(),"Review overdue",IF(J222&lt;=TODAY()+30,"Review within 30 days","Scheduled")))))</f>
        <v/>
      </c>
      <c r="W222" s="8">
        <f>IF(OR(A222="",F222&lt;&gt;"Active"),"",IF(K222="No","Not required",IF(K222&lt;&gt;"Yes","Check requirement",IF(L222="Further support needed","Competence concern",IF(L222="Competence confirmed","Confirmed",IF(M222="","Missing assessment due",IF(M222&lt;TODAY(),"Assessment overdue","Assessment outstanding")))))))</f>
        <v/>
      </c>
      <c r="X222" s="8">
        <f>IF(OR(A222="",F222&lt;&gt;"Active"),"",IF(T222="Closed","Closed",IF(AND(T222="Not needed",Q222="",R222="",S222=""),"No action",IF(OR(Q222="",R222="",S222="",T222&lt;&gt;"Open"),"Check action details",IF(S222&lt;TODAY(),"Action overdue","Action open")))))</f>
        <v/>
      </c>
      <c r="Y222" s="8">
        <f>IF(COUNTA(A222:T222)=0,"",IF(F222="Archived","Archived",IF(OR(A222="",B222="",C222="",D222="",E222="",F222&lt;&gt;"Active",COUNTIF(Roles,B222)=0,COUNTIF(Branches,C222)=0,COUNTIF(LearningStatuses,G222)=0,COUNTIF(AssessmentRequired,K222)=0,COUNTIF(AssessmentStatuses,L222)=0,COUNTIF(ActionStatuses,T222)=0,AND(H222&lt;&gt;"",NOT(ISNUMBER(H222))),AND(I222&lt;&gt;"",OR(NOT(ISNUMBER(I222)),I222&gt;TODAY())),AND(J222&lt;&gt;"",NOT(ISNUMBER(J222))),AND(M222&lt;&gt;"",NOT(ISNUMBER(M222))),AND(N222&lt;&gt;"",OR(NOT(ISNUMBER(N222)),N222&gt;TODAY())),AND(S222&lt;&gt;"",NOT(ISNUMBER(S222))),AND(G222="Completed",OR(I222="",P222="",J222="")),AND(G222&lt;&gt;"Completed",OR(I222&lt;&gt;"",H222="")),AND(K222="No",L222&lt;&gt;"Not required"),AND(K222="Yes",OR(L222="Not required",AND(L222&lt;&gt;"Competence confirmed",M222=""))),AND(OR(L222="Competence confirmed",L222="Further support needed"),OR(N222="",O222="",P222="")),AND(L222="Further support needed",T222&lt;&gt;"Open"),X222="Check action details",AND(T222="Closed",OR(Q222="",R222="",P222=""))),"Check required fields/dates","Recorded - verify evidence")))</f>
        <v/>
      </c>
    </row>
    <row r="223" spans="1:25" ht="32" customHeight="1">
      <c r="A223" s="6"/>
      <c r="B223" s="6"/>
      <c r="C223" s="6"/>
      <c r="D223" s="6"/>
      <c r="E223" s="6"/>
      <c r="F223" s="6"/>
      <c r="G223" s="6"/>
      <c r="H223" s="7"/>
      <c r="I223" s="7"/>
      <c r="J223" s="7"/>
      <c r="K223" s="6"/>
      <c r="L223" s="6"/>
      <c r="M223" s="7"/>
      <c r="N223" s="7"/>
      <c r="O223" s="6"/>
      <c r="P223" s="6"/>
      <c r="Q223" s="6"/>
      <c r="R223" s="6"/>
      <c r="S223" s="7"/>
      <c r="T223" s="6"/>
      <c r="U223" s="8">
        <f>IF(OR(A223="",F223&lt;&gt;"Active"),"",IF(G223="Completed","Completed",IF(H223="","Missing deadline",IF(H223&lt;TODAY(),"Overdue learning",IF(H223&lt;=TODAY()+30,"Due within 30 days","Scheduled")))))</f>
        <v/>
      </c>
      <c r="V223" s="8">
        <f>IF(OR(A223="",F223&lt;&gt;"Active"),"",IF(G223&lt;&gt;"Completed","Not yet completed",IF(J223="","Missing review date",IF(J223&lt;TODAY(),"Review overdue",IF(J223&lt;=TODAY()+30,"Review within 30 days","Scheduled")))))</f>
        <v/>
      </c>
      <c r="W223" s="8">
        <f>IF(OR(A223="",F223&lt;&gt;"Active"),"",IF(K223="No","Not required",IF(K223&lt;&gt;"Yes","Check requirement",IF(L223="Further support needed","Competence concern",IF(L223="Competence confirmed","Confirmed",IF(M223="","Missing assessment due",IF(M223&lt;TODAY(),"Assessment overdue","Assessment outstanding")))))))</f>
        <v/>
      </c>
      <c r="X223" s="8">
        <f>IF(OR(A223="",F223&lt;&gt;"Active"),"",IF(T223="Closed","Closed",IF(AND(T223="Not needed",Q223="",R223="",S223=""),"No action",IF(OR(Q223="",R223="",S223="",T223&lt;&gt;"Open"),"Check action details",IF(S223&lt;TODAY(),"Action overdue","Action open")))))</f>
        <v/>
      </c>
      <c r="Y223" s="8">
        <f>IF(COUNTA(A223:T223)=0,"",IF(F223="Archived","Archived",IF(OR(A223="",B223="",C223="",D223="",E223="",F223&lt;&gt;"Active",COUNTIF(Roles,B223)=0,COUNTIF(Branches,C223)=0,COUNTIF(LearningStatuses,G223)=0,COUNTIF(AssessmentRequired,K223)=0,COUNTIF(AssessmentStatuses,L223)=0,COUNTIF(ActionStatuses,T223)=0,AND(H223&lt;&gt;"",NOT(ISNUMBER(H223))),AND(I223&lt;&gt;"",OR(NOT(ISNUMBER(I223)),I223&gt;TODAY())),AND(J223&lt;&gt;"",NOT(ISNUMBER(J223))),AND(M223&lt;&gt;"",NOT(ISNUMBER(M223))),AND(N223&lt;&gt;"",OR(NOT(ISNUMBER(N223)),N223&gt;TODAY())),AND(S223&lt;&gt;"",NOT(ISNUMBER(S223))),AND(G223="Completed",OR(I223="",P223="",J223="")),AND(G223&lt;&gt;"Completed",OR(I223&lt;&gt;"",H223="")),AND(K223="No",L223&lt;&gt;"Not required"),AND(K223="Yes",OR(L223="Not required",AND(L223&lt;&gt;"Competence confirmed",M223=""))),AND(OR(L223="Competence confirmed",L223="Further support needed"),OR(N223="",O223="",P223="")),AND(L223="Further support needed",T223&lt;&gt;"Open"),X223="Check action details",AND(T223="Closed",OR(Q223="",R223="",P223=""))),"Check required fields/dates","Recorded - verify evidence")))</f>
        <v/>
      </c>
    </row>
    <row r="224" spans="1:25" ht="32" customHeight="1">
      <c r="A224" s="6"/>
      <c r="B224" s="6"/>
      <c r="C224" s="6"/>
      <c r="D224" s="6"/>
      <c r="E224" s="6"/>
      <c r="F224" s="6"/>
      <c r="G224" s="6"/>
      <c r="H224" s="7"/>
      <c r="I224" s="7"/>
      <c r="J224" s="7"/>
      <c r="K224" s="6"/>
      <c r="L224" s="6"/>
      <c r="M224" s="7"/>
      <c r="N224" s="7"/>
      <c r="O224" s="6"/>
      <c r="P224" s="6"/>
      <c r="Q224" s="6"/>
      <c r="R224" s="6"/>
      <c r="S224" s="7"/>
      <c r="T224" s="6"/>
      <c r="U224" s="8">
        <f>IF(OR(A224="",F224&lt;&gt;"Active"),"",IF(G224="Completed","Completed",IF(H224="","Missing deadline",IF(H224&lt;TODAY(),"Overdue learning",IF(H224&lt;=TODAY()+30,"Due within 30 days","Scheduled")))))</f>
        <v/>
      </c>
      <c r="V224" s="8">
        <f>IF(OR(A224="",F224&lt;&gt;"Active"),"",IF(G224&lt;&gt;"Completed","Not yet completed",IF(J224="","Missing review date",IF(J224&lt;TODAY(),"Review overdue",IF(J224&lt;=TODAY()+30,"Review within 30 days","Scheduled")))))</f>
        <v/>
      </c>
      <c r="W224" s="8">
        <f>IF(OR(A224="",F224&lt;&gt;"Active"),"",IF(K224="No","Not required",IF(K224&lt;&gt;"Yes","Check requirement",IF(L224="Further support needed","Competence concern",IF(L224="Competence confirmed","Confirmed",IF(M224="","Missing assessment due",IF(M224&lt;TODAY(),"Assessment overdue","Assessment outstanding")))))))</f>
        <v/>
      </c>
      <c r="X224" s="8">
        <f>IF(OR(A224="",F224&lt;&gt;"Active"),"",IF(T224="Closed","Closed",IF(AND(T224="Not needed",Q224="",R224="",S224=""),"No action",IF(OR(Q224="",R224="",S224="",T224&lt;&gt;"Open"),"Check action details",IF(S224&lt;TODAY(),"Action overdue","Action open")))))</f>
        <v/>
      </c>
      <c r="Y224" s="8">
        <f>IF(COUNTA(A224:T224)=0,"",IF(F224="Archived","Archived",IF(OR(A224="",B224="",C224="",D224="",E224="",F224&lt;&gt;"Active",COUNTIF(Roles,B224)=0,COUNTIF(Branches,C224)=0,COUNTIF(LearningStatuses,G224)=0,COUNTIF(AssessmentRequired,K224)=0,COUNTIF(AssessmentStatuses,L224)=0,COUNTIF(ActionStatuses,T224)=0,AND(H224&lt;&gt;"",NOT(ISNUMBER(H224))),AND(I224&lt;&gt;"",OR(NOT(ISNUMBER(I224)),I224&gt;TODAY())),AND(J224&lt;&gt;"",NOT(ISNUMBER(J224))),AND(M224&lt;&gt;"",NOT(ISNUMBER(M224))),AND(N224&lt;&gt;"",OR(NOT(ISNUMBER(N224)),N224&gt;TODAY())),AND(S224&lt;&gt;"",NOT(ISNUMBER(S224))),AND(G224="Completed",OR(I224="",P224="",J224="")),AND(G224&lt;&gt;"Completed",OR(I224&lt;&gt;"",H224="")),AND(K224="No",L224&lt;&gt;"Not required"),AND(K224="Yes",OR(L224="Not required",AND(L224&lt;&gt;"Competence confirmed",M224=""))),AND(OR(L224="Competence confirmed",L224="Further support needed"),OR(N224="",O224="",P224="")),AND(L224="Further support needed",T224&lt;&gt;"Open"),X224="Check action details",AND(T224="Closed",OR(Q224="",R224="",P224=""))),"Check required fields/dates","Recorded - verify evidence")))</f>
        <v/>
      </c>
    </row>
    <row r="225" spans="1:25" ht="32" customHeight="1">
      <c r="A225" s="6"/>
      <c r="B225" s="6"/>
      <c r="C225" s="6"/>
      <c r="D225" s="6"/>
      <c r="E225" s="6"/>
      <c r="F225" s="6"/>
      <c r="G225" s="6"/>
      <c r="H225" s="7"/>
      <c r="I225" s="7"/>
      <c r="J225" s="7"/>
      <c r="K225" s="6"/>
      <c r="L225" s="6"/>
      <c r="M225" s="7"/>
      <c r="N225" s="7"/>
      <c r="O225" s="6"/>
      <c r="P225" s="6"/>
      <c r="Q225" s="6"/>
      <c r="R225" s="6"/>
      <c r="S225" s="7"/>
      <c r="T225" s="6"/>
      <c r="U225" s="8">
        <f>IF(OR(A225="",F225&lt;&gt;"Active"),"",IF(G225="Completed","Completed",IF(H225="","Missing deadline",IF(H225&lt;TODAY(),"Overdue learning",IF(H225&lt;=TODAY()+30,"Due within 30 days","Scheduled")))))</f>
        <v/>
      </c>
      <c r="V225" s="8">
        <f>IF(OR(A225="",F225&lt;&gt;"Active"),"",IF(G225&lt;&gt;"Completed","Not yet completed",IF(J225="","Missing review date",IF(J225&lt;TODAY(),"Review overdue",IF(J225&lt;=TODAY()+30,"Review within 30 days","Scheduled")))))</f>
        <v/>
      </c>
      <c r="W225" s="8">
        <f>IF(OR(A225="",F225&lt;&gt;"Active"),"",IF(K225="No","Not required",IF(K225&lt;&gt;"Yes","Check requirement",IF(L225="Further support needed","Competence concern",IF(L225="Competence confirmed","Confirmed",IF(M225="","Missing assessment due",IF(M225&lt;TODAY(),"Assessment overdue","Assessment outstanding")))))))</f>
        <v/>
      </c>
      <c r="X225" s="8">
        <f>IF(OR(A225="",F225&lt;&gt;"Active"),"",IF(T225="Closed","Closed",IF(AND(T225="Not needed",Q225="",R225="",S225=""),"No action",IF(OR(Q225="",R225="",S225="",T225&lt;&gt;"Open"),"Check action details",IF(S225&lt;TODAY(),"Action overdue","Action open")))))</f>
        <v/>
      </c>
      <c r="Y225" s="8">
        <f>IF(COUNTA(A225:T225)=0,"",IF(F225="Archived","Archived",IF(OR(A225="",B225="",C225="",D225="",E225="",F225&lt;&gt;"Active",COUNTIF(Roles,B225)=0,COUNTIF(Branches,C225)=0,COUNTIF(LearningStatuses,G225)=0,COUNTIF(AssessmentRequired,K225)=0,COUNTIF(AssessmentStatuses,L225)=0,COUNTIF(ActionStatuses,T225)=0,AND(H225&lt;&gt;"",NOT(ISNUMBER(H225))),AND(I225&lt;&gt;"",OR(NOT(ISNUMBER(I225)),I225&gt;TODAY())),AND(J225&lt;&gt;"",NOT(ISNUMBER(J225))),AND(M225&lt;&gt;"",NOT(ISNUMBER(M225))),AND(N225&lt;&gt;"",OR(NOT(ISNUMBER(N225)),N225&gt;TODAY())),AND(S225&lt;&gt;"",NOT(ISNUMBER(S225))),AND(G225="Completed",OR(I225="",P225="",J225="")),AND(G225&lt;&gt;"Completed",OR(I225&lt;&gt;"",H225="")),AND(K225="No",L225&lt;&gt;"Not required"),AND(K225="Yes",OR(L225="Not required",AND(L225&lt;&gt;"Competence confirmed",M225=""))),AND(OR(L225="Competence confirmed",L225="Further support needed"),OR(N225="",O225="",P225="")),AND(L225="Further support needed",T225&lt;&gt;"Open"),X225="Check action details",AND(T225="Closed",OR(Q225="",R225="",P225=""))),"Check required fields/dates","Recorded - verify evidence")))</f>
        <v/>
      </c>
    </row>
    <row r="226" spans="1:25" ht="32" customHeight="1">
      <c r="A226" s="6"/>
      <c r="B226" s="6"/>
      <c r="C226" s="6"/>
      <c r="D226" s="6"/>
      <c r="E226" s="6"/>
      <c r="F226" s="6"/>
      <c r="G226" s="6"/>
      <c r="H226" s="7"/>
      <c r="I226" s="7"/>
      <c r="J226" s="7"/>
      <c r="K226" s="6"/>
      <c r="L226" s="6"/>
      <c r="M226" s="7"/>
      <c r="N226" s="7"/>
      <c r="O226" s="6"/>
      <c r="P226" s="6"/>
      <c r="Q226" s="6"/>
      <c r="R226" s="6"/>
      <c r="S226" s="7"/>
      <c r="T226" s="6"/>
      <c r="U226" s="8">
        <f>IF(OR(A226="",F226&lt;&gt;"Active"),"",IF(G226="Completed","Completed",IF(H226="","Missing deadline",IF(H226&lt;TODAY(),"Overdue learning",IF(H226&lt;=TODAY()+30,"Due within 30 days","Scheduled")))))</f>
        <v/>
      </c>
      <c r="V226" s="8">
        <f>IF(OR(A226="",F226&lt;&gt;"Active"),"",IF(G226&lt;&gt;"Completed","Not yet completed",IF(J226="","Missing review date",IF(J226&lt;TODAY(),"Review overdue",IF(J226&lt;=TODAY()+30,"Review within 30 days","Scheduled")))))</f>
        <v/>
      </c>
      <c r="W226" s="8">
        <f>IF(OR(A226="",F226&lt;&gt;"Active"),"",IF(K226="No","Not required",IF(K226&lt;&gt;"Yes","Check requirement",IF(L226="Further support needed","Competence concern",IF(L226="Competence confirmed","Confirmed",IF(M226="","Missing assessment due",IF(M226&lt;TODAY(),"Assessment overdue","Assessment outstanding")))))))</f>
        <v/>
      </c>
      <c r="X226" s="8">
        <f>IF(OR(A226="",F226&lt;&gt;"Active"),"",IF(T226="Closed","Closed",IF(AND(T226="Not needed",Q226="",R226="",S226=""),"No action",IF(OR(Q226="",R226="",S226="",T226&lt;&gt;"Open"),"Check action details",IF(S226&lt;TODAY(),"Action overdue","Action open")))))</f>
        <v/>
      </c>
      <c r="Y226" s="8">
        <f>IF(COUNTA(A226:T226)=0,"",IF(F226="Archived","Archived",IF(OR(A226="",B226="",C226="",D226="",E226="",F226&lt;&gt;"Active",COUNTIF(Roles,B226)=0,COUNTIF(Branches,C226)=0,COUNTIF(LearningStatuses,G226)=0,COUNTIF(AssessmentRequired,K226)=0,COUNTIF(AssessmentStatuses,L226)=0,COUNTIF(ActionStatuses,T226)=0,AND(H226&lt;&gt;"",NOT(ISNUMBER(H226))),AND(I226&lt;&gt;"",OR(NOT(ISNUMBER(I226)),I226&gt;TODAY())),AND(J226&lt;&gt;"",NOT(ISNUMBER(J226))),AND(M226&lt;&gt;"",NOT(ISNUMBER(M226))),AND(N226&lt;&gt;"",OR(NOT(ISNUMBER(N226)),N226&gt;TODAY())),AND(S226&lt;&gt;"",NOT(ISNUMBER(S226))),AND(G226="Completed",OR(I226="",P226="",J226="")),AND(G226&lt;&gt;"Completed",OR(I226&lt;&gt;"",H226="")),AND(K226="No",L226&lt;&gt;"Not required"),AND(K226="Yes",OR(L226="Not required",AND(L226&lt;&gt;"Competence confirmed",M226=""))),AND(OR(L226="Competence confirmed",L226="Further support needed"),OR(N226="",O226="",P226="")),AND(L226="Further support needed",T226&lt;&gt;"Open"),X226="Check action details",AND(T226="Closed",OR(Q226="",R226="",P226=""))),"Check required fields/dates","Recorded - verify evidence")))</f>
        <v/>
      </c>
    </row>
    <row r="227" spans="1:25" ht="32" customHeight="1">
      <c r="A227" s="6"/>
      <c r="B227" s="6"/>
      <c r="C227" s="6"/>
      <c r="D227" s="6"/>
      <c r="E227" s="6"/>
      <c r="F227" s="6"/>
      <c r="G227" s="6"/>
      <c r="H227" s="7"/>
      <c r="I227" s="7"/>
      <c r="J227" s="7"/>
      <c r="K227" s="6"/>
      <c r="L227" s="6"/>
      <c r="M227" s="7"/>
      <c r="N227" s="7"/>
      <c r="O227" s="6"/>
      <c r="P227" s="6"/>
      <c r="Q227" s="6"/>
      <c r="R227" s="6"/>
      <c r="S227" s="7"/>
      <c r="T227" s="6"/>
      <c r="U227" s="8">
        <f>IF(OR(A227="",F227&lt;&gt;"Active"),"",IF(G227="Completed","Completed",IF(H227="","Missing deadline",IF(H227&lt;TODAY(),"Overdue learning",IF(H227&lt;=TODAY()+30,"Due within 30 days","Scheduled")))))</f>
        <v/>
      </c>
      <c r="V227" s="8">
        <f>IF(OR(A227="",F227&lt;&gt;"Active"),"",IF(G227&lt;&gt;"Completed","Not yet completed",IF(J227="","Missing review date",IF(J227&lt;TODAY(),"Review overdue",IF(J227&lt;=TODAY()+30,"Review within 30 days","Scheduled")))))</f>
        <v/>
      </c>
      <c r="W227" s="8">
        <f>IF(OR(A227="",F227&lt;&gt;"Active"),"",IF(K227="No","Not required",IF(K227&lt;&gt;"Yes","Check requirement",IF(L227="Further support needed","Competence concern",IF(L227="Competence confirmed","Confirmed",IF(M227="","Missing assessment due",IF(M227&lt;TODAY(),"Assessment overdue","Assessment outstanding")))))))</f>
        <v/>
      </c>
      <c r="X227" s="8">
        <f>IF(OR(A227="",F227&lt;&gt;"Active"),"",IF(T227="Closed","Closed",IF(AND(T227="Not needed",Q227="",R227="",S227=""),"No action",IF(OR(Q227="",R227="",S227="",T227&lt;&gt;"Open"),"Check action details",IF(S227&lt;TODAY(),"Action overdue","Action open")))))</f>
        <v/>
      </c>
      <c r="Y227" s="8">
        <f>IF(COUNTA(A227:T227)=0,"",IF(F227="Archived","Archived",IF(OR(A227="",B227="",C227="",D227="",E227="",F227&lt;&gt;"Active",COUNTIF(Roles,B227)=0,COUNTIF(Branches,C227)=0,COUNTIF(LearningStatuses,G227)=0,COUNTIF(AssessmentRequired,K227)=0,COUNTIF(AssessmentStatuses,L227)=0,COUNTIF(ActionStatuses,T227)=0,AND(H227&lt;&gt;"",NOT(ISNUMBER(H227))),AND(I227&lt;&gt;"",OR(NOT(ISNUMBER(I227)),I227&gt;TODAY())),AND(J227&lt;&gt;"",NOT(ISNUMBER(J227))),AND(M227&lt;&gt;"",NOT(ISNUMBER(M227))),AND(N227&lt;&gt;"",OR(NOT(ISNUMBER(N227)),N227&gt;TODAY())),AND(S227&lt;&gt;"",NOT(ISNUMBER(S227))),AND(G227="Completed",OR(I227="",P227="",J227="")),AND(G227&lt;&gt;"Completed",OR(I227&lt;&gt;"",H227="")),AND(K227="No",L227&lt;&gt;"Not required"),AND(K227="Yes",OR(L227="Not required",AND(L227&lt;&gt;"Competence confirmed",M227=""))),AND(OR(L227="Competence confirmed",L227="Further support needed"),OR(N227="",O227="",P227="")),AND(L227="Further support needed",T227&lt;&gt;"Open"),X227="Check action details",AND(T227="Closed",OR(Q227="",R227="",P227=""))),"Check required fields/dates","Recorded - verify evidence")))</f>
        <v/>
      </c>
    </row>
    <row r="228" spans="1:25" ht="32" customHeight="1">
      <c r="A228" s="6"/>
      <c r="B228" s="6"/>
      <c r="C228" s="6"/>
      <c r="D228" s="6"/>
      <c r="E228" s="6"/>
      <c r="F228" s="6"/>
      <c r="G228" s="6"/>
      <c r="H228" s="7"/>
      <c r="I228" s="7"/>
      <c r="J228" s="7"/>
      <c r="K228" s="6"/>
      <c r="L228" s="6"/>
      <c r="M228" s="7"/>
      <c r="N228" s="7"/>
      <c r="O228" s="6"/>
      <c r="P228" s="6"/>
      <c r="Q228" s="6"/>
      <c r="R228" s="6"/>
      <c r="S228" s="7"/>
      <c r="T228" s="6"/>
      <c r="U228" s="8">
        <f>IF(OR(A228="",F228&lt;&gt;"Active"),"",IF(G228="Completed","Completed",IF(H228="","Missing deadline",IF(H228&lt;TODAY(),"Overdue learning",IF(H228&lt;=TODAY()+30,"Due within 30 days","Scheduled")))))</f>
        <v/>
      </c>
      <c r="V228" s="8">
        <f>IF(OR(A228="",F228&lt;&gt;"Active"),"",IF(G228&lt;&gt;"Completed","Not yet completed",IF(J228="","Missing review date",IF(J228&lt;TODAY(),"Review overdue",IF(J228&lt;=TODAY()+30,"Review within 30 days","Scheduled")))))</f>
        <v/>
      </c>
      <c r="W228" s="8">
        <f>IF(OR(A228="",F228&lt;&gt;"Active"),"",IF(K228="No","Not required",IF(K228&lt;&gt;"Yes","Check requirement",IF(L228="Further support needed","Competence concern",IF(L228="Competence confirmed","Confirmed",IF(M228="","Missing assessment due",IF(M228&lt;TODAY(),"Assessment overdue","Assessment outstanding")))))))</f>
        <v/>
      </c>
      <c r="X228" s="8">
        <f>IF(OR(A228="",F228&lt;&gt;"Active"),"",IF(T228="Closed","Closed",IF(AND(T228="Not needed",Q228="",R228="",S228=""),"No action",IF(OR(Q228="",R228="",S228="",T228&lt;&gt;"Open"),"Check action details",IF(S228&lt;TODAY(),"Action overdue","Action open")))))</f>
        <v/>
      </c>
      <c r="Y228" s="8">
        <f>IF(COUNTA(A228:T228)=0,"",IF(F228="Archived","Archived",IF(OR(A228="",B228="",C228="",D228="",E228="",F228&lt;&gt;"Active",COUNTIF(Roles,B228)=0,COUNTIF(Branches,C228)=0,COUNTIF(LearningStatuses,G228)=0,COUNTIF(AssessmentRequired,K228)=0,COUNTIF(AssessmentStatuses,L228)=0,COUNTIF(ActionStatuses,T228)=0,AND(H228&lt;&gt;"",NOT(ISNUMBER(H228))),AND(I228&lt;&gt;"",OR(NOT(ISNUMBER(I228)),I228&gt;TODAY())),AND(J228&lt;&gt;"",NOT(ISNUMBER(J228))),AND(M228&lt;&gt;"",NOT(ISNUMBER(M228))),AND(N228&lt;&gt;"",OR(NOT(ISNUMBER(N228)),N228&gt;TODAY())),AND(S228&lt;&gt;"",NOT(ISNUMBER(S228))),AND(G228="Completed",OR(I228="",P228="",J228="")),AND(G228&lt;&gt;"Completed",OR(I228&lt;&gt;"",H228="")),AND(K228="No",L228&lt;&gt;"Not required"),AND(K228="Yes",OR(L228="Not required",AND(L228&lt;&gt;"Competence confirmed",M228=""))),AND(OR(L228="Competence confirmed",L228="Further support needed"),OR(N228="",O228="",P228="")),AND(L228="Further support needed",T228&lt;&gt;"Open"),X228="Check action details",AND(T228="Closed",OR(Q228="",R228="",P228=""))),"Check required fields/dates","Recorded - verify evidence")))</f>
        <v/>
      </c>
    </row>
    <row r="229" spans="1:25" ht="32" customHeight="1">
      <c r="A229" s="6"/>
      <c r="B229" s="6"/>
      <c r="C229" s="6"/>
      <c r="D229" s="6"/>
      <c r="E229" s="6"/>
      <c r="F229" s="6"/>
      <c r="G229" s="6"/>
      <c r="H229" s="7"/>
      <c r="I229" s="7"/>
      <c r="J229" s="7"/>
      <c r="K229" s="6"/>
      <c r="L229" s="6"/>
      <c r="M229" s="7"/>
      <c r="N229" s="7"/>
      <c r="O229" s="6"/>
      <c r="P229" s="6"/>
      <c r="Q229" s="6"/>
      <c r="R229" s="6"/>
      <c r="S229" s="7"/>
      <c r="T229" s="6"/>
      <c r="U229" s="8">
        <f>IF(OR(A229="",F229&lt;&gt;"Active"),"",IF(G229="Completed","Completed",IF(H229="","Missing deadline",IF(H229&lt;TODAY(),"Overdue learning",IF(H229&lt;=TODAY()+30,"Due within 30 days","Scheduled")))))</f>
        <v/>
      </c>
      <c r="V229" s="8">
        <f>IF(OR(A229="",F229&lt;&gt;"Active"),"",IF(G229&lt;&gt;"Completed","Not yet completed",IF(J229="","Missing review date",IF(J229&lt;TODAY(),"Review overdue",IF(J229&lt;=TODAY()+30,"Review within 30 days","Scheduled")))))</f>
        <v/>
      </c>
      <c r="W229" s="8">
        <f>IF(OR(A229="",F229&lt;&gt;"Active"),"",IF(K229="No","Not required",IF(K229&lt;&gt;"Yes","Check requirement",IF(L229="Further support needed","Competence concern",IF(L229="Competence confirmed","Confirmed",IF(M229="","Missing assessment due",IF(M229&lt;TODAY(),"Assessment overdue","Assessment outstanding")))))))</f>
        <v/>
      </c>
      <c r="X229" s="8">
        <f>IF(OR(A229="",F229&lt;&gt;"Active"),"",IF(T229="Closed","Closed",IF(AND(T229="Not needed",Q229="",R229="",S229=""),"No action",IF(OR(Q229="",R229="",S229="",T229&lt;&gt;"Open"),"Check action details",IF(S229&lt;TODAY(),"Action overdue","Action open")))))</f>
        <v/>
      </c>
      <c r="Y229" s="8">
        <f>IF(COUNTA(A229:T229)=0,"",IF(F229="Archived","Archived",IF(OR(A229="",B229="",C229="",D229="",E229="",F229&lt;&gt;"Active",COUNTIF(Roles,B229)=0,COUNTIF(Branches,C229)=0,COUNTIF(LearningStatuses,G229)=0,COUNTIF(AssessmentRequired,K229)=0,COUNTIF(AssessmentStatuses,L229)=0,COUNTIF(ActionStatuses,T229)=0,AND(H229&lt;&gt;"",NOT(ISNUMBER(H229))),AND(I229&lt;&gt;"",OR(NOT(ISNUMBER(I229)),I229&gt;TODAY())),AND(J229&lt;&gt;"",NOT(ISNUMBER(J229))),AND(M229&lt;&gt;"",NOT(ISNUMBER(M229))),AND(N229&lt;&gt;"",OR(NOT(ISNUMBER(N229)),N229&gt;TODAY())),AND(S229&lt;&gt;"",NOT(ISNUMBER(S229))),AND(G229="Completed",OR(I229="",P229="",J229="")),AND(G229&lt;&gt;"Completed",OR(I229&lt;&gt;"",H229="")),AND(K229="No",L229&lt;&gt;"Not required"),AND(K229="Yes",OR(L229="Not required",AND(L229&lt;&gt;"Competence confirmed",M229=""))),AND(OR(L229="Competence confirmed",L229="Further support needed"),OR(N229="",O229="",P229="")),AND(L229="Further support needed",T229&lt;&gt;"Open"),X229="Check action details",AND(T229="Closed",OR(Q229="",R229="",P229=""))),"Check required fields/dates","Recorded - verify evidence")))</f>
        <v/>
      </c>
    </row>
    <row r="230" spans="1:25" ht="32" customHeight="1">
      <c r="A230" s="6"/>
      <c r="B230" s="6"/>
      <c r="C230" s="6"/>
      <c r="D230" s="6"/>
      <c r="E230" s="6"/>
      <c r="F230" s="6"/>
      <c r="G230" s="6"/>
      <c r="H230" s="7"/>
      <c r="I230" s="7"/>
      <c r="J230" s="7"/>
      <c r="K230" s="6"/>
      <c r="L230" s="6"/>
      <c r="M230" s="7"/>
      <c r="N230" s="7"/>
      <c r="O230" s="6"/>
      <c r="P230" s="6"/>
      <c r="Q230" s="6"/>
      <c r="R230" s="6"/>
      <c r="S230" s="7"/>
      <c r="T230" s="6"/>
      <c r="U230" s="8">
        <f>IF(OR(A230="",F230&lt;&gt;"Active"),"",IF(G230="Completed","Completed",IF(H230="","Missing deadline",IF(H230&lt;TODAY(),"Overdue learning",IF(H230&lt;=TODAY()+30,"Due within 30 days","Scheduled")))))</f>
        <v/>
      </c>
      <c r="V230" s="8">
        <f>IF(OR(A230="",F230&lt;&gt;"Active"),"",IF(G230&lt;&gt;"Completed","Not yet completed",IF(J230="","Missing review date",IF(J230&lt;TODAY(),"Review overdue",IF(J230&lt;=TODAY()+30,"Review within 30 days","Scheduled")))))</f>
        <v/>
      </c>
      <c r="W230" s="8">
        <f>IF(OR(A230="",F230&lt;&gt;"Active"),"",IF(K230="No","Not required",IF(K230&lt;&gt;"Yes","Check requirement",IF(L230="Further support needed","Competence concern",IF(L230="Competence confirmed","Confirmed",IF(M230="","Missing assessment due",IF(M230&lt;TODAY(),"Assessment overdue","Assessment outstanding")))))))</f>
        <v/>
      </c>
      <c r="X230" s="8">
        <f>IF(OR(A230="",F230&lt;&gt;"Active"),"",IF(T230="Closed","Closed",IF(AND(T230="Not needed",Q230="",R230="",S230=""),"No action",IF(OR(Q230="",R230="",S230="",T230&lt;&gt;"Open"),"Check action details",IF(S230&lt;TODAY(),"Action overdue","Action open")))))</f>
        <v/>
      </c>
      <c r="Y230" s="8">
        <f>IF(COUNTA(A230:T230)=0,"",IF(F230="Archived","Archived",IF(OR(A230="",B230="",C230="",D230="",E230="",F230&lt;&gt;"Active",COUNTIF(Roles,B230)=0,COUNTIF(Branches,C230)=0,COUNTIF(LearningStatuses,G230)=0,COUNTIF(AssessmentRequired,K230)=0,COUNTIF(AssessmentStatuses,L230)=0,COUNTIF(ActionStatuses,T230)=0,AND(H230&lt;&gt;"",NOT(ISNUMBER(H230))),AND(I230&lt;&gt;"",OR(NOT(ISNUMBER(I230)),I230&gt;TODAY())),AND(J230&lt;&gt;"",NOT(ISNUMBER(J230))),AND(M230&lt;&gt;"",NOT(ISNUMBER(M230))),AND(N230&lt;&gt;"",OR(NOT(ISNUMBER(N230)),N230&gt;TODAY())),AND(S230&lt;&gt;"",NOT(ISNUMBER(S230))),AND(G230="Completed",OR(I230="",P230="",J230="")),AND(G230&lt;&gt;"Completed",OR(I230&lt;&gt;"",H230="")),AND(K230="No",L230&lt;&gt;"Not required"),AND(K230="Yes",OR(L230="Not required",AND(L230&lt;&gt;"Competence confirmed",M230=""))),AND(OR(L230="Competence confirmed",L230="Further support needed"),OR(N230="",O230="",P230="")),AND(L230="Further support needed",T230&lt;&gt;"Open"),X230="Check action details",AND(T230="Closed",OR(Q230="",R230="",P230=""))),"Check required fields/dates","Recorded - verify evidence")))</f>
        <v/>
      </c>
    </row>
    <row r="231" spans="1:25" ht="32" customHeight="1">
      <c r="A231" s="6"/>
      <c r="B231" s="6"/>
      <c r="C231" s="6"/>
      <c r="D231" s="6"/>
      <c r="E231" s="6"/>
      <c r="F231" s="6"/>
      <c r="G231" s="6"/>
      <c r="H231" s="7"/>
      <c r="I231" s="7"/>
      <c r="J231" s="7"/>
      <c r="K231" s="6"/>
      <c r="L231" s="6"/>
      <c r="M231" s="7"/>
      <c r="N231" s="7"/>
      <c r="O231" s="6"/>
      <c r="P231" s="6"/>
      <c r="Q231" s="6"/>
      <c r="R231" s="6"/>
      <c r="S231" s="7"/>
      <c r="T231" s="6"/>
      <c r="U231" s="8">
        <f>IF(OR(A231="",F231&lt;&gt;"Active"),"",IF(G231="Completed","Completed",IF(H231="","Missing deadline",IF(H231&lt;TODAY(),"Overdue learning",IF(H231&lt;=TODAY()+30,"Due within 30 days","Scheduled")))))</f>
        <v/>
      </c>
      <c r="V231" s="8">
        <f>IF(OR(A231="",F231&lt;&gt;"Active"),"",IF(G231&lt;&gt;"Completed","Not yet completed",IF(J231="","Missing review date",IF(J231&lt;TODAY(),"Review overdue",IF(J231&lt;=TODAY()+30,"Review within 30 days","Scheduled")))))</f>
        <v/>
      </c>
      <c r="W231" s="8">
        <f>IF(OR(A231="",F231&lt;&gt;"Active"),"",IF(K231="No","Not required",IF(K231&lt;&gt;"Yes","Check requirement",IF(L231="Further support needed","Competence concern",IF(L231="Competence confirmed","Confirmed",IF(M231="","Missing assessment due",IF(M231&lt;TODAY(),"Assessment overdue","Assessment outstanding")))))))</f>
        <v/>
      </c>
      <c r="X231" s="8">
        <f>IF(OR(A231="",F231&lt;&gt;"Active"),"",IF(T231="Closed","Closed",IF(AND(T231="Not needed",Q231="",R231="",S231=""),"No action",IF(OR(Q231="",R231="",S231="",T231&lt;&gt;"Open"),"Check action details",IF(S231&lt;TODAY(),"Action overdue","Action open")))))</f>
        <v/>
      </c>
      <c r="Y231" s="8">
        <f>IF(COUNTA(A231:T231)=0,"",IF(F231="Archived","Archived",IF(OR(A231="",B231="",C231="",D231="",E231="",F231&lt;&gt;"Active",COUNTIF(Roles,B231)=0,COUNTIF(Branches,C231)=0,COUNTIF(LearningStatuses,G231)=0,COUNTIF(AssessmentRequired,K231)=0,COUNTIF(AssessmentStatuses,L231)=0,COUNTIF(ActionStatuses,T231)=0,AND(H231&lt;&gt;"",NOT(ISNUMBER(H231))),AND(I231&lt;&gt;"",OR(NOT(ISNUMBER(I231)),I231&gt;TODAY())),AND(J231&lt;&gt;"",NOT(ISNUMBER(J231))),AND(M231&lt;&gt;"",NOT(ISNUMBER(M231))),AND(N231&lt;&gt;"",OR(NOT(ISNUMBER(N231)),N231&gt;TODAY())),AND(S231&lt;&gt;"",NOT(ISNUMBER(S231))),AND(G231="Completed",OR(I231="",P231="",J231="")),AND(G231&lt;&gt;"Completed",OR(I231&lt;&gt;"",H231="")),AND(K231="No",L231&lt;&gt;"Not required"),AND(K231="Yes",OR(L231="Not required",AND(L231&lt;&gt;"Competence confirmed",M231=""))),AND(OR(L231="Competence confirmed",L231="Further support needed"),OR(N231="",O231="",P231="")),AND(L231="Further support needed",T231&lt;&gt;"Open"),X231="Check action details",AND(T231="Closed",OR(Q231="",R231="",P231=""))),"Check required fields/dates","Recorded - verify evidence")))</f>
        <v/>
      </c>
    </row>
    <row r="232" spans="1:25" ht="32" customHeight="1">
      <c r="A232" s="6"/>
      <c r="B232" s="6"/>
      <c r="C232" s="6"/>
      <c r="D232" s="6"/>
      <c r="E232" s="6"/>
      <c r="F232" s="6"/>
      <c r="G232" s="6"/>
      <c r="H232" s="7"/>
      <c r="I232" s="7"/>
      <c r="J232" s="7"/>
      <c r="K232" s="6"/>
      <c r="L232" s="6"/>
      <c r="M232" s="7"/>
      <c r="N232" s="7"/>
      <c r="O232" s="6"/>
      <c r="P232" s="6"/>
      <c r="Q232" s="6"/>
      <c r="R232" s="6"/>
      <c r="S232" s="7"/>
      <c r="T232" s="6"/>
      <c r="U232" s="8">
        <f>IF(OR(A232="",F232&lt;&gt;"Active"),"",IF(G232="Completed","Completed",IF(H232="","Missing deadline",IF(H232&lt;TODAY(),"Overdue learning",IF(H232&lt;=TODAY()+30,"Due within 30 days","Scheduled")))))</f>
        <v/>
      </c>
      <c r="V232" s="8">
        <f>IF(OR(A232="",F232&lt;&gt;"Active"),"",IF(G232&lt;&gt;"Completed","Not yet completed",IF(J232="","Missing review date",IF(J232&lt;TODAY(),"Review overdue",IF(J232&lt;=TODAY()+30,"Review within 30 days","Scheduled")))))</f>
        <v/>
      </c>
      <c r="W232" s="8">
        <f>IF(OR(A232="",F232&lt;&gt;"Active"),"",IF(K232="No","Not required",IF(K232&lt;&gt;"Yes","Check requirement",IF(L232="Further support needed","Competence concern",IF(L232="Competence confirmed","Confirmed",IF(M232="","Missing assessment due",IF(M232&lt;TODAY(),"Assessment overdue","Assessment outstanding")))))))</f>
        <v/>
      </c>
      <c r="X232" s="8">
        <f>IF(OR(A232="",F232&lt;&gt;"Active"),"",IF(T232="Closed","Closed",IF(AND(T232="Not needed",Q232="",R232="",S232=""),"No action",IF(OR(Q232="",R232="",S232="",T232&lt;&gt;"Open"),"Check action details",IF(S232&lt;TODAY(),"Action overdue","Action open")))))</f>
        <v/>
      </c>
      <c r="Y232" s="8">
        <f>IF(COUNTA(A232:T232)=0,"",IF(F232="Archived","Archived",IF(OR(A232="",B232="",C232="",D232="",E232="",F232&lt;&gt;"Active",COUNTIF(Roles,B232)=0,COUNTIF(Branches,C232)=0,COUNTIF(LearningStatuses,G232)=0,COUNTIF(AssessmentRequired,K232)=0,COUNTIF(AssessmentStatuses,L232)=0,COUNTIF(ActionStatuses,T232)=0,AND(H232&lt;&gt;"",NOT(ISNUMBER(H232))),AND(I232&lt;&gt;"",OR(NOT(ISNUMBER(I232)),I232&gt;TODAY())),AND(J232&lt;&gt;"",NOT(ISNUMBER(J232))),AND(M232&lt;&gt;"",NOT(ISNUMBER(M232))),AND(N232&lt;&gt;"",OR(NOT(ISNUMBER(N232)),N232&gt;TODAY())),AND(S232&lt;&gt;"",NOT(ISNUMBER(S232))),AND(G232="Completed",OR(I232="",P232="",J232="")),AND(G232&lt;&gt;"Completed",OR(I232&lt;&gt;"",H232="")),AND(K232="No",L232&lt;&gt;"Not required"),AND(K232="Yes",OR(L232="Not required",AND(L232&lt;&gt;"Competence confirmed",M232=""))),AND(OR(L232="Competence confirmed",L232="Further support needed"),OR(N232="",O232="",P232="")),AND(L232="Further support needed",T232&lt;&gt;"Open"),X232="Check action details",AND(T232="Closed",OR(Q232="",R232="",P232=""))),"Check required fields/dates","Recorded - verify evidence")))</f>
        <v/>
      </c>
    </row>
    <row r="233" spans="1:25" ht="32" customHeight="1">
      <c r="A233" s="6"/>
      <c r="B233" s="6"/>
      <c r="C233" s="6"/>
      <c r="D233" s="6"/>
      <c r="E233" s="6"/>
      <c r="F233" s="6"/>
      <c r="G233" s="6"/>
      <c r="H233" s="7"/>
      <c r="I233" s="7"/>
      <c r="J233" s="7"/>
      <c r="K233" s="6"/>
      <c r="L233" s="6"/>
      <c r="M233" s="7"/>
      <c r="N233" s="7"/>
      <c r="O233" s="6"/>
      <c r="P233" s="6"/>
      <c r="Q233" s="6"/>
      <c r="R233" s="6"/>
      <c r="S233" s="7"/>
      <c r="T233" s="6"/>
      <c r="U233" s="8">
        <f>IF(OR(A233="",F233&lt;&gt;"Active"),"",IF(G233="Completed","Completed",IF(H233="","Missing deadline",IF(H233&lt;TODAY(),"Overdue learning",IF(H233&lt;=TODAY()+30,"Due within 30 days","Scheduled")))))</f>
        <v/>
      </c>
      <c r="V233" s="8">
        <f>IF(OR(A233="",F233&lt;&gt;"Active"),"",IF(G233&lt;&gt;"Completed","Not yet completed",IF(J233="","Missing review date",IF(J233&lt;TODAY(),"Review overdue",IF(J233&lt;=TODAY()+30,"Review within 30 days","Scheduled")))))</f>
        <v/>
      </c>
      <c r="W233" s="8">
        <f>IF(OR(A233="",F233&lt;&gt;"Active"),"",IF(K233="No","Not required",IF(K233&lt;&gt;"Yes","Check requirement",IF(L233="Further support needed","Competence concern",IF(L233="Competence confirmed","Confirmed",IF(M233="","Missing assessment due",IF(M233&lt;TODAY(),"Assessment overdue","Assessment outstanding")))))))</f>
        <v/>
      </c>
      <c r="X233" s="8">
        <f>IF(OR(A233="",F233&lt;&gt;"Active"),"",IF(T233="Closed","Closed",IF(AND(T233="Not needed",Q233="",R233="",S233=""),"No action",IF(OR(Q233="",R233="",S233="",T233&lt;&gt;"Open"),"Check action details",IF(S233&lt;TODAY(),"Action overdue","Action open")))))</f>
        <v/>
      </c>
      <c r="Y233" s="8">
        <f>IF(COUNTA(A233:T233)=0,"",IF(F233="Archived","Archived",IF(OR(A233="",B233="",C233="",D233="",E233="",F233&lt;&gt;"Active",COUNTIF(Roles,B233)=0,COUNTIF(Branches,C233)=0,COUNTIF(LearningStatuses,G233)=0,COUNTIF(AssessmentRequired,K233)=0,COUNTIF(AssessmentStatuses,L233)=0,COUNTIF(ActionStatuses,T233)=0,AND(H233&lt;&gt;"",NOT(ISNUMBER(H233))),AND(I233&lt;&gt;"",OR(NOT(ISNUMBER(I233)),I233&gt;TODAY())),AND(J233&lt;&gt;"",NOT(ISNUMBER(J233))),AND(M233&lt;&gt;"",NOT(ISNUMBER(M233))),AND(N233&lt;&gt;"",OR(NOT(ISNUMBER(N233)),N233&gt;TODAY())),AND(S233&lt;&gt;"",NOT(ISNUMBER(S233))),AND(G233="Completed",OR(I233="",P233="",J233="")),AND(G233&lt;&gt;"Completed",OR(I233&lt;&gt;"",H233="")),AND(K233="No",L233&lt;&gt;"Not required"),AND(K233="Yes",OR(L233="Not required",AND(L233&lt;&gt;"Competence confirmed",M233=""))),AND(OR(L233="Competence confirmed",L233="Further support needed"),OR(N233="",O233="",P233="")),AND(L233="Further support needed",T233&lt;&gt;"Open"),X233="Check action details",AND(T233="Closed",OR(Q233="",R233="",P233=""))),"Check required fields/dates","Recorded - verify evidence")))</f>
        <v/>
      </c>
    </row>
    <row r="234" spans="1:25" ht="32" customHeight="1">
      <c r="A234" s="6"/>
      <c r="B234" s="6"/>
      <c r="C234" s="6"/>
      <c r="D234" s="6"/>
      <c r="E234" s="6"/>
      <c r="F234" s="6"/>
      <c r="G234" s="6"/>
      <c r="H234" s="7"/>
      <c r="I234" s="7"/>
      <c r="J234" s="7"/>
      <c r="K234" s="6"/>
      <c r="L234" s="6"/>
      <c r="M234" s="7"/>
      <c r="N234" s="7"/>
      <c r="O234" s="6"/>
      <c r="P234" s="6"/>
      <c r="Q234" s="6"/>
      <c r="R234" s="6"/>
      <c r="S234" s="7"/>
      <c r="T234" s="6"/>
      <c r="U234" s="8">
        <f>IF(OR(A234="",F234&lt;&gt;"Active"),"",IF(G234="Completed","Completed",IF(H234="","Missing deadline",IF(H234&lt;TODAY(),"Overdue learning",IF(H234&lt;=TODAY()+30,"Due within 30 days","Scheduled")))))</f>
        <v/>
      </c>
      <c r="V234" s="8">
        <f>IF(OR(A234="",F234&lt;&gt;"Active"),"",IF(G234&lt;&gt;"Completed","Not yet completed",IF(J234="","Missing review date",IF(J234&lt;TODAY(),"Review overdue",IF(J234&lt;=TODAY()+30,"Review within 30 days","Scheduled")))))</f>
        <v/>
      </c>
      <c r="W234" s="8">
        <f>IF(OR(A234="",F234&lt;&gt;"Active"),"",IF(K234="No","Not required",IF(K234&lt;&gt;"Yes","Check requirement",IF(L234="Further support needed","Competence concern",IF(L234="Competence confirmed","Confirmed",IF(M234="","Missing assessment due",IF(M234&lt;TODAY(),"Assessment overdue","Assessment outstanding")))))))</f>
        <v/>
      </c>
      <c r="X234" s="8">
        <f>IF(OR(A234="",F234&lt;&gt;"Active"),"",IF(T234="Closed","Closed",IF(AND(T234="Not needed",Q234="",R234="",S234=""),"No action",IF(OR(Q234="",R234="",S234="",T234&lt;&gt;"Open"),"Check action details",IF(S234&lt;TODAY(),"Action overdue","Action open")))))</f>
        <v/>
      </c>
      <c r="Y234" s="8">
        <f>IF(COUNTA(A234:T234)=0,"",IF(F234="Archived","Archived",IF(OR(A234="",B234="",C234="",D234="",E234="",F234&lt;&gt;"Active",COUNTIF(Roles,B234)=0,COUNTIF(Branches,C234)=0,COUNTIF(LearningStatuses,G234)=0,COUNTIF(AssessmentRequired,K234)=0,COUNTIF(AssessmentStatuses,L234)=0,COUNTIF(ActionStatuses,T234)=0,AND(H234&lt;&gt;"",NOT(ISNUMBER(H234))),AND(I234&lt;&gt;"",OR(NOT(ISNUMBER(I234)),I234&gt;TODAY())),AND(J234&lt;&gt;"",NOT(ISNUMBER(J234))),AND(M234&lt;&gt;"",NOT(ISNUMBER(M234))),AND(N234&lt;&gt;"",OR(NOT(ISNUMBER(N234)),N234&gt;TODAY())),AND(S234&lt;&gt;"",NOT(ISNUMBER(S234))),AND(G234="Completed",OR(I234="",P234="",J234="")),AND(G234&lt;&gt;"Completed",OR(I234&lt;&gt;"",H234="")),AND(K234="No",L234&lt;&gt;"Not required"),AND(K234="Yes",OR(L234="Not required",AND(L234&lt;&gt;"Competence confirmed",M234=""))),AND(OR(L234="Competence confirmed",L234="Further support needed"),OR(N234="",O234="",P234="")),AND(L234="Further support needed",T234&lt;&gt;"Open"),X234="Check action details",AND(T234="Closed",OR(Q234="",R234="",P234=""))),"Check required fields/dates","Recorded - verify evidence")))</f>
        <v/>
      </c>
    </row>
    <row r="235" spans="1:25" ht="32" customHeight="1">
      <c r="A235" s="6"/>
      <c r="B235" s="6"/>
      <c r="C235" s="6"/>
      <c r="D235" s="6"/>
      <c r="E235" s="6"/>
      <c r="F235" s="6"/>
      <c r="G235" s="6"/>
      <c r="H235" s="7"/>
      <c r="I235" s="7"/>
      <c r="J235" s="7"/>
      <c r="K235" s="6"/>
      <c r="L235" s="6"/>
      <c r="M235" s="7"/>
      <c r="N235" s="7"/>
      <c r="O235" s="6"/>
      <c r="P235" s="6"/>
      <c r="Q235" s="6"/>
      <c r="R235" s="6"/>
      <c r="S235" s="7"/>
      <c r="T235" s="6"/>
      <c r="U235" s="8">
        <f>IF(OR(A235="",F235&lt;&gt;"Active"),"",IF(G235="Completed","Completed",IF(H235="","Missing deadline",IF(H235&lt;TODAY(),"Overdue learning",IF(H235&lt;=TODAY()+30,"Due within 30 days","Scheduled")))))</f>
        <v/>
      </c>
      <c r="V235" s="8">
        <f>IF(OR(A235="",F235&lt;&gt;"Active"),"",IF(G235&lt;&gt;"Completed","Not yet completed",IF(J235="","Missing review date",IF(J235&lt;TODAY(),"Review overdue",IF(J235&lt;=TODAY()+30,"Review within 30 days","Scheduled")))))</f>
        <v/>
      </c>
      <c r="W235" s="8">
        <f>IF(OR(A235="",F235&lt;&gt;"Active"),"",IF(K235="No","Not required",IF(K235&lt;&gt;"Yes","Check requirement",IF(L235="Further support needed","Competence concern",IF(L235="Competence confirmed","Confirmed",IF(M235="","Missing assessment due",IF(M235&lt;TODAY(),"Assessment overdue","Assessment outstanding")))))))</f>
        <v/>
      </c>
      <c r="X235" s="8">
        <f>IF(OR(A235="",F235&lt;&gt;"Active"),"",IF(T235="Closed","Closed",IF(AND(T235="Not needed",Q235="",R235="",S235=""),"No action",IF(OR(Q235="",R235="",S235="",T235&lt;&gt;"Open"),"Check action details",IF(S235&lt;TODAY(),"Action overdue","Action open")))))</f>
        <v/>
      </c>
      <c r="Y235" s="8">
        <f>IF(COUNTA(A235:T235)=0,"",IF(F235="Archived","Archived",IF(OR(A235="",B235="",C235="",D235="",E235="",F235&lt;&gt;"Active",COUNTIF(Roles,B235)=0,COUNTIF(Branches,C235)=0,COUNTIF(LearningStatuses,G235)=0,COUNTIF(AssessmentRequired,K235)=0,COUNTIF(AssessmentStatuses,L235)=0,COUNTIF(ActionStatuses,T235)=0,AND(H235&lt;&gt;"",NOT(ISNUMBER(H235))),AND(I235&lt;&gt;"",OR(NOT(ISNUMBER(I235)),I235&gt;TODAY())),AND(J235&lt;&gt;"",NOT(ISNUMBER(J235))),AND(M235&lt;&gt;"",NOT(ISNUMBER(M235))),AND(N235&lt;&gt;"",OR(NOT(ISNUMBER(N235)),N235&gt;TODAY())),AND(S235&lt;&gt;"",NOT(ISNUMBER(S235))),AND(G235="Completed",OR(I235="",P235="",J235="")),AND(G235&lt;&gt;"Completed",OR(I235&lt;&gt;"",H235="")),AND(K235="No",L235&lt;&gt;"Not required"),AND(K235="Yes",OR(L235="Not required",AND(L235&lt;&gt;"Competence confirmed",M235=""))),AND(OR(L235="Competence confirmed",L235="Further support needed"),OR(N235="",O235="",P235="")),AND(L235="Further support needed",T235&lt;&gt;"Open"),X235="Check action details",AND(T235="Closed",OR(Q235="",R235="",P235=""))),"Check required fields/dates","Recorded - verify evidence")))</f>
        <v/>
      </c>
    </row>
    <row r="236" spans="1:25" ht="32" customHeight="1">
      <c r="A236" s="6"/>
      <c r="B236" s="6"/>
      <c r="C236" s="6"/>
      <c r="D236" s="6"/>
      <c r="E236" s="6"/>
      <c r="F236" s="6"/>
      <c r="G236" s="6"/>
      <c r="H236" s="7"/>
      <c r="I236" s="7"/>
      <c r="J236" s="7"/>
      <c r="K236" s="6"/>
      <c r="L236" s="6"/>
      <c r="M236" s="7"/>
      <c r="N236" s="7"/>
      <c r="O236" s="6"/>
      <c r="P236" s="6"/>
      <c r="Q236" s="6"/>
      <c r="R236" s="6"/>
      <c r="S236" s="7"/>
      <c r="T236" s="6"/>
      <c r="U236" s="8">
        <f>IF(OR(A236="",F236&lt;&gt;"Active"),"",IF(G236="Completed","Completed",IF(H236="","Missing deadline",IF(H236&lt;TODAY(),"Overdue learning",IF(H236&lt;=TODAY()+30,"Due within 30 days","Scheduled")))))</f>
        <v/>
      </c>
      <c r="V236" s="8">
        <f>IF(OR(A236="",F236&lt;&gt;"Active"),"",IF(G236&lt;&gt;"Completed","Not yet completed",IF(J236="","Missing review date",IF(J236&lt;TODAY(),"Review overdue",IF(J236&lt;=TODAY()+30,"Review within 30 days","Scheduled")))))</f>
        <v/>
      </c>
      <c r="W236" s="8">
        <f>IF(OR(A236="",F236&lt;&gt;"Active"),"",IF(K236="No","Not required",IF(K236&lt;&gt;"Yes","Check requirement",IF(L236="Further support needed","Competence concern",IF(L236="Competence confirmed","Confirmed",IF(M236="","Missing assessment due",IF(M236&lt;TODAY(),"Assessment overdue","Assessment outstanding")))))))</f>
        <v/>
      </c>
      <c r="X236" s="8">
        <f>IF(OR(A236="",F236&lt;&gt;"Active"),"",IF(T236="Closed","Closed",IF(AND(T236="Not needed",Q236="",R236="",S236=""),"No action",IF(OR(Q236="",R236="",S236="",T236&lt;&gt;"Open"),"Check action details",IF(S236&lt;TODAY(),"Action overdue","Action open")))))</f>
        <v/>
      </c>
      <c r="Y236" s="8">
        <f>IF(COUNTA(A236:T236)=0,"",IF(F236="Archived","Archived",IF(OR(A236="",B236="",C236="",D236="",E236="",F236&lt;&gt;"Active",COUNTIF(Roles,B236)=0,COUNTIF(Branches,C236)=0,COUNTIF(LearningStatuses,G236)=0,COUNTIF(AssessmentRequired,K236)=0,COUNTIF(AssessmentStatuses,L236)=0,COUNTIF(ActionStatuses,T236)=0,AND(H236&lt;&gt;"",NOT(ISNUMBER(H236))),AND(I236&lt;&gt;"",OR(NOT(ISNUMBER(I236)),I236&gt;TODAY())),AND(J236&lt;&gt;"",NOT(ISNUMBER(J236))),AND(M236&lt;&gt;"",NOT(ISNUMBER(M236))),AND(N236&lt;&gt;"",OR(NOT(ISNUMBER(N236)),N236&gt;TODAY())),AND(S236&lt;&gt;"",NOT(ISNUMBER(S236))),AND(G236="Completed",OR(I236="",P236="",J236="")),AND(G236&lt;&gt;"Completed",OR(I236&lt;&gt;"",H236="")),AND(K236="No",L236&lt;&gt;"Not required"),AND(K236="Yes",OR(L236="Not required",AND(L236&lt;&gt;"Competence confirmed",M236=""))),AND(OR(L236="Competence confirmed",L236="Further support needed"),OR(N236="",O236="",P236="")),AND(L236="Further support needed",T236&lt;&gt;"Open"),X236="Check action details",AND(T236="Closed",OR(Q236="",R236="",P236=""))),"Check required fields/dates","Recorded - verify evidence")))</f>
        <v/>
      </c>
    </row>
    <row r="237" spans="1:25" ht="32" customHeight="1">
      <c r="A237" s="6"/>
      <c r="B237" s="6"/>
      <c r="C237" s="6"/>
      <c r="D237" s="6"/>
      <c r="E237" s="6"/>
      <c r="F237" s="6"/>
      <c r="G237" s="6"/>
      <c r="H237" s="7"/>
      <c r="I237" s="7"/>
      <c r="J237" s="7"/>
      <c r="K237" s="6"/>
      <c r="L237" s="6"/>
      <c r="M237" s="7"/>
      <c r="N237" s="7"/>
      <c r="O237" s="6"/>
      <c r="P237" s="6"/>
      <c r="Q237" s="6"/>
      <c r="R237" s="6"/>
      <c r="S237" s="7"/>
      <c r="T237" s="6"/>
      <c r="U237" s="8">
        <f>IF(OR(A237="",F237&lt;&gt;"Active"),"",IF(G237="Completed","Completed",IF(H237="","Missing deadline",IF(H237&lt;TODAY(),"Overdue learning",IF(H237&lt;=TODAY()+30,"Due within 30 days","Scheduled")))))</f>
        <v/>
      </c>
      <c r="V237" s="8">
        <f>IF(OR(A237="",F237&lt;&gt;"Active"),"",IF(G237&lt;&gt;"Completed","Not yet completed",IF(J237="","Missing review date",IF(J237&lt;TODAY(),"Review overdue",IF(J237&lt;=TODAY()+30,"Review within 30 days","Scheduled")))))</f>
        <v/>
      </c>
      <c r="W237" s="8">
        <f>IF(OR(A237="",F237&lt;&gt;"Active"),"",IF(K237="No","Not required",IF(K237&lt;&gt;"Yes","Check requirement",IF(L237="Further support needed","Competence concern",IF(L237="Competence confirmed","Confirmed",IF(M237="","Missing assessment due",IF(M237&lt;TODAY(),"Assessment overdue","Assessment outstanding")))))))</f>
        <v/>
      </c>
      <c r="X237" s="8">
        <f>IF(OR(A237="",F237&lt;&gt;"Active"),"",IF(T237="Closed","Closed",IF(AND(T237="Not needed",Q237="",R237="",S237=""),"No action",IF(OR(Q237="",R237="",S237="",T237&lt;&gt;"Open"),"Check action details",IF(S237&lt;TODAY(),"Action overdue","Action open")))))</f>
        <v/>
      </c>
      <c r="Y237" s="8">
        <f>IF(COUNTA(A237:T237)=0,"",IF(F237="Archived","Archived",IF(OR(A237="",B237="",C237="",D237="",E237="",F237&lt;&gt;"Active",COUNTIF(Roles,B237)=0,COUNTIF(Branches,C237)=0,COUNTIF(LearningStatuses,G237)=0,COUNTIF(AssessmentRequired,K237)=0,COUNTIF(AssessmentStatuses,L237)=0,COUNTIF(ActionStatuses,T237)=0,AND(H237&lt;&gt;"",NOT(ISNUMBER(H237))),AND(I237&lt;&gt;"",OR(NOT(ISNUMBER(I237)),I237&gt;TODAY())),AND(J237&lt;&gt;"",NOT(ISNUMBER(J237))),AND(M237&lt;&gt;"",NOT(ISNUMBER(M237))),AND(N237&lt;&gt;"",OR(NOT(ISNUMBER(N237)),N237&gt;TODAY())),AND(S237&lt;&gt;"",NOT(ISNUMBER(S237))),AND(G237="Completed",OR(I237="",P237="",J237="")),AND(G237&lt;&gt;"Completed",OR(I237&lt;&gt;"",H237="")),AND(K237="No",L237&lt;&gt;"Not required"),AND(K237="Yes",OR(L237="Not required",AND(L237&lt;&gt;"Competence confirmed",M237=""))),AND(OR(L237="Competence confirmed",L237="Further support needed"),OR(N237="",O237="",P237="")),AND(L237="Further support needed",T237&lt;&gt;"Open"),X237="Check action details",AND(T237="Closed",OR(Q237="",R237="",P237=""))),"Check required fields/dates","Recorded - verify evidence")))</f>
        <v/>
      </c>
    </row>
    <row r="238" spans="1:25" ht="32" customHeight="1">
      <c r="A238" s="6"/>
      <c r="B238" s="6"/>
      <c r="C238" s="6"/>
      <c r="D238" s="6"/>
      <c r="E238" s="6"/>
      <c r="F238" s="6"/>
      <c r="G238" s="6"/>
      <c r="H238" s="7"/>
      <c r="I238" s="7"/>
      <c r="J238" s="7"/>
      <c r="K238" s="6"/>
      <c r="L238" s="6"/>
      <c r="M238" s="7"/>
      <c r="N238" s="7"/>
      <c r="O238" s="6"/>
      <c r="P238" s="6"/>
      <c r="Q238" s="6"/>
      <c r="R238" s="6"/>
      <c r="S238" s="7"/>
      <c r="T238" s="6"/>
      <c r="U238" s="8">
        <f>IF(OR(A238="",F238&lt;&gt;"Active"),"",IF(G238="Completed","Completed",IF(H238="","Missing deadline",IF(H238&lt;TODAY(),"Overdue learning",IF(H238&lt;=TODAY()+30,"Due within 30 days","Scheduled")))))</f>
        <v/>
      </c>
      <c r="V238" s="8">
        <f>IF(OR(A238="",F238&lt;&gt;"Active"),"",IF(G238&lt;&gt;"Completed","Not yet completed",IF(J238="","Missing review date",IF(J238&lt;TODAY(),"Review overdue",IF(J238&lt;=TODAY()+30,"Review within 30 days","Scheduled")))))</f>
        <v/>
      </c>
      <c r="W238" s="8">
        <f>IF(OR(A238="",F238&lt;&gt;"Active"),"",IF(K238="No","Not required",IF(K238&lt;&gt;"Yes","Check requirement",IF(L238="Further support needed","Competence concern",IF(L238="Competence confirmed","Confirmed",IF(M238="","Missing assessment due",IF(M238&lt;TODAY(),"Assessment overdue","Assessment outstanding")))))))</f>
        <v/>
      </c>
      <c r="X238" s="8">
        <f>IF(OR(A238="",F238&lt;&gt;"Active"),"",IF(T238="Closed","Closed",IF(AND(T238="Not needed",Q238="",R238="",S238=""),"No action",IF(OR(Q238="",R238="",S238="",T238&lt;&gt;"Open"),"Check action details",IF(S238&lt;TODAY(),"Action overdue","Action open")))))</f>
        <v/>
      </c>
      <c r="Y238" s="8">
        <f>IF(COUNTA(A238:T238)=0,"",IF(F238="Archived","Archived",IF(OR(A238="",B238="",C238="",D238="",E238="",F238&lt;&gt;"Active",COUNTIF(Roles,B238)=0,COUNTIF(Branches,C238)=0,COUNTIF(LearningStatuses,G238)=0,COUNTIF(AssessmentRequired,K238)=0,COUNTIF(AssessmentStatuses,L238)=0,COUNTIF(ActionStatuses,T238)=0,AND(H238&lt;&gt;"",NOT(ISNUMBER(H238))),AND(I238&lt;&gt;"",OR(NOT(ISNUMBER(I238)),I238&gt;TODAY())),AND(J238&lt;&gt;"",NOT(ISNUMBER(J238))),AND(M238&lt;&gt;"",NOT(ISNUMBER(M238))),AND(N238&lt;&gt;"",OR(NOT(ISNUMBER(N238)),N238&gt;TODAY())),AND(S238&lt;&gt;"",NOT(ISNUMBER(S238))),AND(G238="Completed",OR(I238="",P238="",J238="")),AND(G238&lt;&gt;"Completed",OR(I238&lt;&gt;"",H238="")),AND(K238="No",L238&lt;&gt;"Not required"),AND(K238="Yes",OR(L238="Not required",AND(L238&lt;&gt;"Competence confirmed",M238=""))),AND(OR(L238="Competence confirmed",L238="Further support needed"),OR(N238="",O238="",P238="")),AND(L238="Further support needed",T238&lt;&gt;"Open"),X238="Check action details",AND(T238="Closed",OR(Q238="",R238="",P238=""))),"Check required fields/dates","Recorded - verify evidence")))</f>
        <v/>
      </c>
    </row>
    <row r="239" spans="1:25" ht="32" customHeight="1">
      <c r="A239" s="6"/>
      <c r="B239" s="6"/>
      <c r="C239" s="6"/>
      <c r="D239" s="6"/>
      <c r="E239" s="6"/>
      <c r="F239" s="6"/>
      <c r="G239" s="6"/>
      <c r="H239" s="7"/>
      <c r="I239" s="7"/>
      <c r="J239" s="7"/>
      <c r="K239" s="6"/>
      <c r="L239" s="6"/>
      <c r="M239" s="7"/>
      <c r="N239" s="7"/>
      <c r="O239" s="6"/>
      <c r="P239" s="6"/>
      <c r="Q239" s="6"/>
      <c r="R239" s="6"/>
      <c r="S239" s="7"/>
      <c r="T239" s="6"/>
      <c r="U239" s="8">
        <f>IF(OR(A239="",F239&lt;&gt;"Active"),"",IF(G239="Completed","Completed",IF(H239="","Missing deadline",IF(H239&lt;TODAY(),"Overdue learning",IF(H239&lt;=TODAY()+30,"Due within 30 days","Scheduled")))))</f>
        <v/>
      </c>
      <c r="V239" s="8">
        <f>IF(OR(A239="",F239&lt;&gt;"Active"),"",IF(G239&lt;&gt;"Completed","Not yet completed",IF(J239="","Missing review date",IF(J239&lt;TODAY(),"Review overdue",IF(J239&lt;=TODAY()+30,"Review within 30 days","Scheduled")))))</f>
        <v/>
      </c>
      <c r="W239" s="8">
        <f>IF(OR(A239="",F239&lt;&gt;"Active"),"",IF(K239="No","Not required",IF(K239&lt;&gt;"Yes","Check requirement",IF(L239="Further support needed","Competence concern",IF(L239="Competence confirmed","Confirmed",IF(M239="","Missing assessment due",IF(M239&lt;TODAY(),"Assessment overdue","Assessment outstanding")))))))</f>
        <v/>
      </c>
      <c r="X239" s="8">
        <f>IF(OR(A239="",F239&lt;&gt;"Active"),"",IF(T239="Closed","Closed",IF(AND(T239="Not needed",Q239="",R239="",S239=""),"No action",IF(OR(Q239="",R239="",S239="",T239&lt;&gt;"Open"),"Check action details",IF(S239&lt;TODAY(),"Action overdue","Action open")))))</f>
        <v/>
      </c>
      <c r="Y239" s="8">
        <f>IF(COUNTA(A239:T239)=0,"",IF(F239="Archived","Archived",IF(OR(A239="",B239="",C239="",D239="",E239="",F239&lt;&gt;"Active",COUNTIF(Roles,B239)=0,COUNTIF(Branches,C239)=0,COUNTIF(LearningStatuses,G239)=0,COUNTIF(AssessmentRequired,K239)=0,COUNTIF(AssessmentStatuses,L239)=0,COUNTIF(ActionStatuses,T239)=0,AND(H239&lt;&gt;"",NOT(ISNUMBER(H239))),AND(I239&lt;&gt;"",OR(NOT(ISNUMBER(I239)),I239&gt;TODAY())),AND(J239&lt;&gt;"",NOT(ISNUMBER(J239))),AND(M239&lt;&gt;"",NOT(ISNUMBER(M239))),AND(N239&lt;&gt;"",OR(NOT(ISNUMBER(N239)),N239&gt;TODAY())),AND(S239&lt;&gt;"",NOT(ISNUMBER(S239))),AND(G239="Completed",OR(I239="",P239="",J239="")),AND(G239&lt;&gt;"Completed",OR(I239&lt;&gt;"",H239="")),AND(K239="No",L239&lt;&gt;"Not required"),AND(K239="Yes",OR(L239="Not required",AND(L239&lt;&gt;"Competence confirmed",M239=""))),AND(OR(L239="Competence confirmed",L239="Further support needed"),OR(N239="",O239="",P239="")),AND(L239="Further support needed",T239&lt;&gt;"Open"),X239="Check action details",AND(T239="Closed",OR(Q239="",R239="",P239=""))),"Check required fields/dates","Recorded - verify evidence")))</f>
        <v/>
      </c>
    </row>
    <row r="240" spans="1:25" ht="32" customHeight="1">
      <c r="A240" s="6"/>
      <c r="B240" s="6"/>
      <c r="C240" s="6"/>
      <c r="D240" s="6"/>
      <c r="E240" s="6"/>
      <c r="F240" s="6"/>
      <c r="G240" s="6"/>
      <c r="H240" s="7"/>
      <c r="I240" s="7"/>
      <c r="J240" s="7"/>
      <c r="K240" s="6"/>
      <c r="L240" s="6"/>
      <c r="M240" s="7"/>
      <c r="N240" s="7"/>
      <c r="O240" s="6"/>
      <c r="P240" s="6"/>
      <c r="Q240" s="6"/>
      <c r="R240" s="6"/>
      <c r="S240" s="7"/>
      <c r="T240" s="6"/>
      <c r="U240" s="8">
        <f>IF(OR(A240="",F240&lt;&gt;"Active"),"",IF(G240="Completed","Completed",IF(H240="","Missing deadline",IF(H240&lt;TODAY(),"Overdue learning",IF(H240&lt;=TODAY()+30,"Due within 30 days","Scheduled")))))</f>
        <v/>
      </c>
      <c r="V240" s="8">
        <f>IF(OR(A240="",F240&lt;&gt;"Active"),"",IF(G240&lt;&gt;"Completed","Not yet completed",IF(J240="","Missing review date",IF(J240&lt;TODAY(),"Review overdue",IF(J240&lt;=TODAY()+30,"Review within 30 days","Scheduled")))))</f>
        <v/>
      </c>
      <c r="W240" s="8">
        <f>IF(OR(A240="",F240&lt;&gt;"Active"),"",IF(K240="No","Not required",IF(K240&lt;&gt;"Yes","Check requirement",IF(L240="Further support needed","Competence concern",IF(L240="Competence confirmed","Confirmed",IF(M240="","Missing assessment due",IF(M240&lt;TODAY(),"Assessment overdue","Assessment outstanding")))))))</f>
        <v/>
      </c>
      <c r="X240" s="8">
        <f>IF(OR(A240="",F240&lt;&gt;"Active"),"",IF(T240="Closed","Closed",IF(AND(T240="Not needed",Q240="",R240="",S240=""),"No action",IF(OR(Q240="",R240="",S240="",T240&lt;&gt;"Open"),"Check action details",IF(S240&lt;TODAY(),"Action overdue","Action open")))))</f>
        <v/>
      </c>
      <c r="Y240" s="8">
        <f>IF(COUNTA(A240:T240)=0,"",IF(F240="Archived","Archived",IF(OR(A240="",B240="",C240="",D240="",E240="",F240&lt;&gt;"Active",COUNTIF(Roles,B240)=0,COUNTIF(Branches,C240)=0,COUNTIF(LearningStatuses,G240)=0,COUNTIF(AssessmentRequired,K240)=0,COUNTIF(AssessmentStatuses,L240)=0,COUNTIF(ActionStatuses,T240)=0,AND(H240&lt;&gt;"",NOT(ISNUMBER(H240))),AND(I240&lt;&gt;"",OR(NOT(ISNUMBER(I240)),I240&gt;TODAY())),AND(J240&lt;&gt;"",NOT(ISNUMBER(J240))),AND(M240&lt;&gt;"",NOT(ISNUMBER(M240))),AND(N240&lt;&gt;"",OR(NOT(ISNUMBER(N240)),N240&gt;TODAY())),AND(S240&lt;&gt;"",NOT(ISNUMBER(S240))),AND(G240="Completed",OR(I240="",P240="",J240="")),AND(G240&lt;&gt;"Completed",OR(I240&lt;&gt;"",H240="")),AND(K240="No",L240&lt;&gt;"Not required"),AND(K240="Yes",OR(L240="Not required",AND(L240&lt;&gt;"Competence confirmed",M240=""))),AND(OR(L240="Competence confirmed",L240="Further support needed"),OR(N240="",O240="",P240="")),AND(L240="Further support needed",T240&lt;&gt;"Open"),X240="Check action details",AND(T240="Closed",OR(Q240="",R240="",P240=""))),"Check required fields/dates","Recorded - verify evidence")))</f>
        <v/>
      </c>
    </row>
    <row r="241" spans="1:25" ht="32" customHeight="1">
      <c r="A241" s="6"/>
      <c r="B241" s="6"/>
      <c r="C241" s="6"/>
      <c r="D241" s="6"/>
      <c r="E241" s="6"/>
      <c r="F241" s="6"/>
      <c r="G241" s="6"/>
      <c r="H241" s="7"/>
      <c r="I241" s="7"/>
      <c r="J241" s="7"/>
      <c r="K241" s="6"/>
      <c r="L241" s="6"/>
      <c r="M241" s="7"/>
      <c r="N241" s="7"/>
      <c r="O241" s="6"/>
      <c r="P241" s="6"/>
      <c r="Q241" s="6"/>
      <c r="R241" s="6"/>
      <c r="S241" s="7"/>
      <c r="T241" s="6"/>
      <c r="U241" s="8">
        <f>IF(OR(A241="",F241&lt;&gt;"Active"),"",IF(G241="Completed","Completed",IF(H241="","Missing deadline",IF(H241&lt;TODAY(),"Overdue learning",IF(H241&lt;=TODAY()+30,"Due within 30 days","Scheduled")))))</f>
        <v/>
      </c>
      <c r="V241" s="8">
        <f>IF(OR(A241="",F241&lt;&gt;"Active"),"",IF(G241&lt;&gt;"Completed","Not yet completed",IF(J241="","Missing review date",IF(J241&lt;TODAY(),"Review overdue",IF(J241&lt;=TODAY()+30,"Review within 30 days","Scheduled")))))</f>
        <v/>
      </c>
      <c r="W241" s="8">
        <f>IF(OR(A241="",F241&lt;&gt;"Active"),"",IF(K241="No","Not required",IF(K241&lt;&gt;"Yes","Check requirement",IF(L241="Further support needed","Competence concern",IF(L241="Competence confirmed","Confirmed",IF(M241="","Missing assessment due",IF(M241&lt;TODAY(),"Assessment overdue","Assessment outstanding")))))))</f>
        <v/>
      </c>
      <c r="X241" s="8">
        <f>IF(OR(A241="",F241&lt;&gt;"Active"),"",IF(T241="Closed","Closed",IF(AND(T241="Not needed",Q241="",R241="",S241=""),"No action",IF(OR(Q241="",R241="",S241="",T241&lt;&gt;"Open"),"Check action details",IF(S241&lt;TODAY(),"Action overdue","Action open")))))</f>
        <v/>
      </c>
      <c r="Y241" s="8">
        <f>IF(COUNTA(A241:T241)=0,"",IF(F241="Archived","Archived",IF(OR(A241="",B241="",C241="",D241="",E241="",F241&lt;&gt;"Active",COUNTIF(Roles,B241)=0,COUNTIF(Branches,C241)=0,COUNTIF(LearningStatuses,G241)=0,COUNTIF(AssessmentRequired,K241)=0,COUNTIF(AssessmentStatuses,L241)=0,COUNTIF(ActionStatuses,T241)=0,AND(H241&lt;&gt;"",NOT(ISNUMBER(H241))),AND(I241&lt;&gt;"",OR(NOT(ISNUMBER(I241)),I241&gt;TODAY())),AND(J241&lt;&gt;"",NOT(ISNUMBER(J241))),AND(M241&lt;&gt;"",NOT(ISNUMBER(M241))),AND(N241&lt;&gt;"",OR(NOT(ISNUMBER(N241)),N241&gt;TODAY())),AND(S241&lt;&gt;"",NOT(ISNUMBER(S241))),AND(G241="Completed",OR(I241="",P241="",J241="")),AND(G241&lt;&gt;"Completed",OR(I241&lt;&gt;"",H241="")),AND(K241="No",L241&lt;&gt;"Not required"),AND(K241="Yes",OR(L241="Not required",AND(L241&lt;&gt;"Competence confirmed",M241=""))),AND(OR(L241="Competence confirmed",L241="Further support needed"),OR(N241="",O241="",P241="")),AND(L241="Further support needed",T241&lt;&gt;"Open"),X241="Check action details",AND(T241="Closed",OR(Q241="",R241="",P241=""))),"Check required fields/dates","Recorded - verify evidence")))</f>
        <v/>
      </c>
    </row>
    <row r="242" spans="1:25" ht="32" customHeight="1">
      <c r="A242" s="6"/>
      <c r="B242" s="6"/>
      <c r="C242" s="6"/>
      <c r="D242" s="6"/>
      <c r="E242" s="6"/>
      <c r="F242" s="6"/>
      <c r="G242" s="6"/>
      <c r="H242" s="7"/>
      <c r="I242" s="7"/>
      <c r="J242" s="7"/>
      <c r="K242" s="6"/>
      <c r="L242" s="6"/>
      <c r="M242" s="7"/>
      <c r="N242" s="7"/>
      <c r="O242" s="6"/>
      <c r="P242" s="6"/>
      <c r="Q242" s="6"/>
      <c r="R242" s="6"/>
      <c r="S242" s="7"/>
      <c r="T242" s="6"/>
      <c r="U242" s="8">
        <f>IF(OR(A242="",F242&lt;&gt;"Active"),"",IF(G242="Completed","Completed",IF(H242="","Missing deadline",IF(H242&lt;TODAY(),"Overdue learning",IF(H242&lt;=TODAY()+30,"Due within 30 days","Scheduled")))))</f>
        <v/>
      </c>
      <c r="V242" s="8">
        <f>IF(OR(A242="",F242&lt;&gt;"Active"),"",IF(G242&lt;&gt;"Completed","Not yet completed",IF(J242="","Missing review date",IF(J242&lt;TODAY(),"Review overdue",IF(J242&lt;=TODAY()+30,"Review within 30 days","Scheduled")))))</f>
        <v/>
      </c>
      <c r="W242" s="8">
        <f>IF(OR(A242="",F242&lt;&gt;"Active"),"",IF(K242="No","Not required",IF(K242&lt;&gt;"Yes","Check requirement",IF(L242="Further support needed","Competence concern",IF(L242="Competence confirmed","Confirmed",IF(M242="","Missing assessment due",IF(M242&lt;TODAY(),"Assessment overdue","Assessment outstanding")))))))</f>
        <v/>
      </c>
      <c r="X242" s="8">
        <f>IF(OR(A242="",F242&lt;&gt;"Active"),"",IF(T242="Closed","Closed",IF(AND(T242="Not needed",Q242="",R242="",S242=""),"No action",IF(OR(Q242="",R242="",S242="",T242&lt;&gt;"Open"),"Check action details",IF(S242&lt;TODAY(),"Action overdue","Action open")))))</f>
        <v/>
      </c>
      <c r="Y242" s="8">
        <f>IF(COUNTA(A242:T242)=0,"",IF(F242="Archived","Archived",IF(OR(A242="",B242="",C242="",D242="",E242="",F242&lt;&gt;"Active",COUNTIF(Roles,B242)=0,COUNTIF(Branches,C242)=0,COUNTIF(LearningStatuses,G242)=0,COUNTIF(AssessmentRequired,K242)=0,COUNTIF(AssessmentStatuses,L242)=0,COUNTIF(ActionStatuses,T242)=0,AND(H242&lt;&gt;"",NOT(ISNUMBER(H242))),AND(I242&lt;&gt;"",OR(NOT(ISNUMBER(I242)),I242&gt;TODAY())),AND(J242&lt;&gt;"",NOT(ISNUMBER(J242))),AND(M242&lt;&gt;"",NOT(ISNUMBER(M242))),AND(N242&lt;&gt;"",OR(NOT(ISNUMBER(N242)),N242&gt;TODAY())),AND(S242&lt;&gt;"",NOT(ISNUMBER(S242))),AND(G242="Completed",OR(I242="",P242="",J242="")),AND(G242&lt;&gt;"Completed",OR(I242&lt;&gt;"",H242="")),AND(K242="No",L242&lt;&gt;"Not required"),AND(K242="Yes",OR(L242="Not required",AND(L242&lt;&gt;"Competence confirmed",M242=""))),AND(OR(L242="Competence confirmed",L242="Further support needed"),OR(N242="",O242="",P242="")),AND(L242="Further support needed",T242&lt;&gt;"Open"),X242="Check action details",AND(T242="Closed",OR(Q242="",R242="",P242=""))),"Check required fields/dates","Recorded - verify evidence")))</f>
        <v/>
      </c>
    </row>
    <row r="243" spans="1:25" ht="32" customHeight="1">
      <c r="A243" s="6"/>
      <c r="B243" s="6"/>
      <c r="C243" s="6"/>
      <c r="D243" s="6"/>
      <c r="E243" s="6"/>
      <c r="F243" s="6"/>
      <c r="G243" s="6"/>
      <c r="H243" s="7"/>
      <c r="I243" s="7"/>
      <c r="J243" s="7"/>
      <c r="K243" s="6"/>
      <c r="L243" s="6"/>
      <c r="M243" s="7"/>
      <c r="N243" s="7"/>
      <c r="O243" s="6"/>
      <c r="P243" s="6"/>
      <c r="Q243" s="6"/>
      <c r="R243" s="6"/>
      <c r="S243" s="7"/>
      <c r="T243" s="6"/>
      <c r="U243" s="8">
        <f>IF(OR(A243="",F243&lt;&gt;"Active"),"",IF(G243="Completed","Completed",IF(H243="","Missing deadline",IF(H243&lt;TODAY(),"Overdue learning",IF(H243&lt;=TODAY()+30,"Due within 30 days","Scheduled")))))</f>
        <v/>
      </c>
      <c r="V243" s="8">
        <f>IF(OR(A243="",F243&lt;&gt;"Active"),"",IF(G243&lt;&gt;"Completed","Not yet completed",IF(J243="","Missing review date",IF(J243&lt;TODAY(),"Review overdue",IF(J243&lt;=TODAY()+30,"Review within 30 days","Scheduled")))))</f>
        <v/>
      </c>
      <c r="W243" s="8">
        <f>IF(OR(A243="",F243&lt;&gt;"Active"),"",IF(K243="No","Not required",IF(K243&lt;&gt;"Yes","Check requirement",IF(L243="Further support needed","Competence concern",IF(L243="Competence confirmed","Confirmed",IF(M243="","Missing assessment due",IF(M243&lt;TODAY(),"Assessment overdue","Assessment outstanding")))))))</f>
        <v/>
      </c>
      <c r="X243" s="8">
        <f>IF(OR(A243="",F243&lt;&gt;"Active"),"",IF(T243="Closed","Closed",IF(AND(T243="Not needed",Q243="",R243="",S243=""),"No action",IF(OR(Q243="",R243="",S243="",T243&lt;&gt;"Open"),"Check action details",IF(S243&lt;TODAY(),"Action overdue","Action open")))))</f>
        <v/>
      </c>
      <c r="Y243" s="8">
        <f>IF(COUNTA(A243:T243)=0,"",IF(F243="Archived","Archived",IF(OR(A243="",B243="",C243="",D243="",E243="",F243&lt;&gt;"Active",COUNTIF(Roles,B243)=0,COUNTIF(Branches,C243)=0,COUNTIF(LearningStatuses,G243)=0,COUNTIF(AssessmentRequired,K243)=0,COUNTIF(AssessmentStatuses,L243)=0,COUNTIF(ActionStatuses,T243)=0,AND(H243&lt;&gt;"",NOT(ISNUMBER(H243))),AND(I243&lt;&gt;"",OR(NOT(ISNUMBER(I243)),I243&gt;TODAY())),AND(J243&lt;&gt;"",NOT(ISNUMBER(J243))),AND(M243&lt;&gt;"",NOT(ISNUMBER(M243))),AND(N243&lt;&gt;"",OR(NOT(ISNUMBER(N243)),N243&gt;TODAY())),AND(S243&lt;&gt;"",NOT(ISNUMBER(S243))),AND(G243="Completed",OR(I243="",P243="",J243="")),AND(G243&lt;&gt;"Completed",OR(I243&lt;&gt;"",H243="")),AND(K243="No",L243&lt;&gt;"Not required"),AND(K243="Yes",OR(L243="Not required",AND(L243&lt;&gt;"Competence confirmed",M243=""))),AND(OR(L243="Competence confirmed",L243="Further support needed"),OR(N243="",O243="",P243="")),AND(L243="Further support needed",T243&lt;&gt;"Open"),X243="Check action details",AND(T243="Closed",OR(Q243="",R243="",P243=""))),"Check required fields/dates","Recorded - verify evidence")))</f>
        <v/>
      </c>
    </row>
    <row r="244" spans="1:25" ht="32" customHeight="1">
      <c r="A244" s="6"/>
      <c r="B244" s="6"/>
      <c r="C244" s="6"/>
      <c r="D244" s="6"/>
      <c r="E244" s="6"/>
      <c r="F244" s="6"/>
      <c r="G244" s="6"/>
      <c r="H244" s="7"/>
      <c r="I244" s="7"/>
      <c r="J244" s="7"/>
      <c r="K244" s="6"/>
      <c r="L244" s="6"/>
      <c r="M244" s="7"/>
      <c r="N244" s="7"/>
      <c r="O244" s="6"/>
      <c r="P244" s="6"/>
      <c r="Q244" s="6"/>
      <c r="R244" s="6"/>
      <c r="S244" s="7"/>
      <c r="T244" s="6"/>
      <c r="U244" s="8">
        <f>IF(OR(A244="",F244&lt;&gt;"Active"),"",IF(G244="Completed","Completed",IF(H244="","Missing deadline",IF(H244&lt;TODAY(),"Overdue learning",IF(H244&lt;=TODAY()+30,"Due within 30 days","Scheduled")))))</f>
        <v/>
      </c>
      <c r="V244" s="8">
        <f>IF(OR(A244="",F244&lt;&gt;"Active"),"",IF(G244&lt;&gt;"Completed","Not yet completed",IF(J244="","Missing review date",IF(J244&lt;TODAY(),"Review overdue",IF(J244&lt;=TODAY()+30,"Review within 30 days","Scheduled")))))</f>
        <v/>
      </c>
      <c r="W244" s="8">
        <f>IF(OR(A244="",F244&lt;&gt;"Active"),"",IF(K244="No","Not required",IF(K244&lt;&gt;"Yes","Check requirement",IF(L244="Further support needed","Competence concern",IF(L244="Competence confirmed","Confirmed",IF(M244="","Missing assessment due",IF(M244&lt;TODAY(),"Assessment overdue","Assessment outstanding")))))))</f>
        <v/>
      </c>
      <c r="X244" s="8">
        <f>IF(OR(A244="",F244&lt;&gt;"Active"),"",IF(T244="Closed","Closed",IF(AND(T244="Not needed",Q244="",R244="",S244=""),"No action",IF(OR(Q244="",R244="",S244="",T244&lt;&gt;"Open"),"Check action details",IF(S244&lt;TODAY(),"Action overdue","Action open")))))</f>
        <v/>
      </c>
      <c r="Y244" s="8">
        <f>IF(COUNTA(A244:T244)=0,"",IF(F244="Archived","Archived",IF(OR(A244="",B244="",C244="",D244="",E244="",F244&lt;&gt;"Active",COUNTIF(Roles,B244)=0,COUNTIF(Branches,C244)=0,COUNTIF(LearningStatuses,G244)=0,COUNTIF(AssessmentRequired,K244)=0,COUNTIF(AssessmentStatuses,L244)=0,COUNTIF(ActionStatuses,T244)=0,AND(H244&lt;&gt;"",NOT(ISNUMBER(H244))),AND(I244&lt;&gt;"",OR(NOT(ISNUMBER(I244)),I244&gt;TODAY())),AND(J244&lt;&gt;"",NOT(ISNUMBER(J244))),AND(M244&lt;&gt;"",NOT(ISNUMBER(M244))),AND(N244&lt;&gt;"",OR(NOT(ISNUMBER(N244)),N244&gt;TODAY())),AND(S244&lt;&gt;"",NOT(ISNUMBER(S244))),AND(G244="Completed",OR(I244="",P244="",J244="")),AND(G244&lt;&gt;"Completed",OR(I244&lt;&gt;"",H244="")),AND(K244="No",L244&lt;&gt;"Not required"),AND(K244="Yes",OR(L244="Not required",AND(L244&lt;&gt;"Competence confirmed",M244=""))),AND(OR(L244="Competence confirmed",L244="Further support needed"),OR(N244="",O244="",P244="")),AND(L244="Further support needed",T244&lt;&gt;"Open"),X244="Check action details",AND(T244="Closed",OR(Q244="",R244="",P244=""))),"Check required fields/dates","Recorded - verify evidence")))</f>
        <v/>
      </c>
    </row>
    <row r="245" spans="1:25" ht="32" customHeight="1">
      <c r="A245" s="6"/>
      <c r="B245" s="6"/>
      <c r="C245" s="6"/>
      <c r="D245" s="6"/>
      <c r="E245" s="6"/>
      <c r="F245" s="6"/>
      <c r="G245" s="6"/>
      <c r="H245" s="7"/>
      <c r="I245" s="7"/>
      <c r="J245" s="7"/>
      <c r="K245" s="6"/>
      <c r="L245" s="6"/>
      <c r="M245" s="7"/>
      <c r="N245" s="7"/>
      <c r="O245" s="6"/>
      <c r="P245" s="6"/>
      <c r="Q245" s="6"/>
      <c r="R245" s="6"/>
      <c r="S245" s="7"/>
      <c r="T245" s="6"/>
      <c r="U245" s="8">
        <f>IF(OR(A245="",F245&lt;&gt;"Active"),"",IF(G245="Completed","Completed",IF(H245="","Missing deadline",IF(H245&lt;TODAY(),"Overdue learning",IF(H245&lt;=TODAY()+30,"Due within 30 days","Scheduled")))))</f>
        <v/>
      </c>
      <c r="V245" s="8">
        <f>IF(OR(A245="",F245&lt;&gt;"Active"),"",IF(G245&lt;&gt;"Completed","Not yet completed",IF(J245="","Missing review date",IF(J245&lt;TODAY(),"Review overdue",IF(J245&lt;=TODAY()+30,"Review within 30 days","Scheduled")))))</f>
        <v/>
      </c>
      <c r="W245" s="8">
        <f>IF(OR(A245="",F245&lt;&gt;"Active"),"",IF(K245="No","Not required",IF(K245&lt;&gt;"Yes","Check requirement",IF(L245="Further support needed","Competence concern",IF(L245="Competence confirmed","Confirmed",IF(M245="","Missing assessment due",IF(M245&lt;TODAY(),"Assessment overdue","Assessment outstanding")))))))</f>
        <v/>
      </c>
      <c r="X245" s="8">
        <f>IF(OR(A245="",F245&lt;&gt;"Active"),"",IF(T245="Closed","Closed",IF(AND(T245="Not needed",Q245="",R245="",S245=""),"No action",IF(OR(Q245="",R245="",S245="",T245&lt;&gt;"Open"),"Check action details",IF(S245&lt;TODAY(),"Action overdue","Action open")))))</f>
        <v/>
      </c>
      <c r="Y245" s="8">
        <f>IF(COUNTA(A245:T245)=0,"",IF(F245="Archived","Archived",IF(OR(A245="",B245="",C245="",D245="",E245="",F245&lt;&gt;"Active",COUNTIF(Roles,B245)=0,COUNTIF(Branches,C245)=0,COUNTIF(LearningStatuses,G245)=0,COUNTIF(AssessmentRequired,K245)=0,COUNTIF(AssessmentStatuses,L245)=0,COUNTIF(ActionStatuses,T245)=0,AND(H245&lt;&gt;"",NOT(ISNUMBER(H245))),AND(I245&lt;&gt;"",OR(NOT(ISNUMBER(I245)),I245&gt;TODAY())),AND(J245&lt;&gt;"",NOT(ISNUMBER(J245))),AND(M245&lt;&gt;"",NOT(ISNUMBER(M245))),AND(N245&lt;&gt;"",OR(NOT(ISNUMBER(N245)),N245&gt;TODAY())),AND(S245&lt;&gt;"",NOT(ISNUMBER(S245))),AND(G245="Completed",OR(I245="",P245="",J245="")),AND(G245&lt;&gt;"Completed",OR(I245&lt;&gt;"",H245="")),AND(K245="No",L245&lt;&gt;"Not required"),AND(K245="Yes",OR(L245="Not required",AND(L245&lt;&gt;"Competence confirmed",M245=""))),AND(OR(L245="Competence confirmed",L245="Further support needed"),OR(N245="",O245="",P245="")),AND(L245="Further support needed",T245&lt;&gt;"Open"),X245="Check action details",AND(T245="Closed",OR(Q245="",R245="",P245=""))),"Check required fields/dates","Recorded - verify evidence")))</f>
        <v/>
      </c>
    </row>
    <row r="246" spans="1:25" ht="32" customHeight="1">
      <c r="A246" s="6"/>
      <c r="B246" s="6"/>
      <c r="C246" s="6"/>
      <c r="D246" s="6"/>
      <c r="E246" s="6"/>
      <c r="F246" s="6"/>
      <c r="G246" s="6"/>
      <c r="H246" s="7"/>
      <c r="I246" s="7"/>
      <c r="J246" s="7"/>
      <c r="K246" s="6"/>
      <c r="L246" s="6"/>
      <c r="M246" s="7"/>
      <c r="N246" s="7"/>
      <c r="O246" s="6"/>
      <c r="P246" s="6"/>
      <c r="Q246" s="6"/>
      <c r="R246" s="6"/>
      <c r="S246" s="7"/>
      <c r="T246" s="6"/>
      <c r="U246" s="8">
        <f>IF(OR(A246="",F246&lt;&gt;"Active"),"",IF(G246="Completed","Completed",IF(H246="","Missing deadline",IF(H246&lt;TODAY(),"Overdue learning",IF(H246&lt;=TODAY()+30,"Due within 30 days","Scheduled")))))</f>
        <v/>
      </c>
      <c r="V246" s="8">
        <f>IF(OR(A246="",F246&lt;&gt;"Active"),"",IF(G246&lt;&gt;"Completed","Not yet completed",IF(J246="","Missing review date",IF(J246&lt;TODAY(),"Review overdue",IF(J246&lt;=TODAY()+30,"Review within 30 days","Scheduled")))))</f>
        <v/>
      </c>
      <c r="W246" s="8">
        <f>IF(OR(A246="",F246&lt;&gt;"Active"),"",IF(K246="No","Not required",IF(K246&lt;&gt;"Yes","Check requirement",IF(L246="Further support needed","Competence concern",IF(L246="Competence confirmed","Confirmed",IF(M246="","Missing assessment due",IF(M246&lt;TODAY(),"Assessment overdue","Assessment outstanding")))))))</f>
        <v/>
      </c>
      <c r="X246" s="8">
        <f>IF(OR(A246="",F246&lt;&gt;"Active"),"",IF(T246="Closed","Closed",IF(AND(T246="Not needed",Q246="",R246="",S246=""),"No action",IF(OR(Q246="",R246="",S246="",T246&lt;&gt;"Open"),"Check action details",IF(S246&lt;TODAY(),"Action overdue","Action open")))))</f>
        <v/>
      </c>
      <c r="Y246" s="8">
        <f>IF(COUNTA(A246:T246)=0,"",IF(F246="Archived","Archived",IF(OR(A246="",B246="",C246="",D246="",E246="",F246&lt;&gt;"Active",COUNTIF(Roles,B246)=0,COUNTIF(Branches,C246)=0,COUNTIF(LearningStatuses,G246)=0,COUNTIF(AssessmentRequired,K246)=0,COUNTIF(AssessmentStatuses,L246)=0,COUNTIF(ActionStatuses,T246)=0,AND(H246&lt;&gt;"",NOT(ISNUMBER(H246))),AND(I246&lt;&gt;"",OR(NOT(ISNUMBER(I246)),I246&gt;TODAY())),AND(J246&lt;&gt;"",NOT(ISNUMBER(J246))),AND(M246&lt;&gt;"",NOT(ISNUMBER(M246))),AND(N246&lt;&gt;"",OR(NOT(ISNUMBER(N246)),N246&gt;TODAY())),AND(S246&lt;&gt;"",NOT(ISNUMBER(S246))),AND(G246="Completed",OR(I246="",P246="",J246="")),AND(G246&lt;&gt;"Completed",OR(I246&lt;&gt;"",H246="")),AND(K246="No",L246&lt;&gt;"Not required"),AND(K246="Yes",OR(L246="Not required",AND(L246&lt;&gt;"Competence confirmed",M246=""))),AND(OR(L246="Competence confirmed",L246="Further support needed"),OR(N246="",O246="",P246="")),AND(L246="Further support needed",T246&lt;&gt;"Open"),X246="Check action details",AND(T246="Closed",OR(Q246="",R246="",P246=""))),"Check required fields/dates","Recorded - verify evidence")))</f>
        <v/>
      </c>
    </row>
    <row r="247" spans="1:25" ht="32" customHeight="1">
      <c r="A247" s="6"/>
      <c r="B247" s="6"/>
      <c r="C247" s="6"/>
      <c r="D247" s="6"/>
      <c r="E247" s="6"/>
      <c r="F247" s="6"/>
      <c r="G247" s="6"/>
      <c r="H247" s="7"/>
      <c r="I247" s="7"/>
      <c r="J247" s="7"/>
      <c r="K247" s="6"/>
      <c r="L247" s="6"/>
      <c r="M247" s="7"/>
      <c r="N247" s="7"/>
      <c r="O247" s="6"/>
      <c r="P247" s="6"/>
      <c r="Q247" s="6"/>
      <c r="R247" s="6"/>
      <c r="S247" s="7"/>
      <c r="T247" s="6"/>
      <c r="U247" s="8">
        <f>IF(OR(A247="",F247&lt;&gt;"Active"),"",IF(G247="Completed","Completed",IF(H247="","Missing deadline",IF(H247&lt;TODAY(),"Overdue learning",IF(H247&lt;=TODAY()+30,"Due within 30 days","Scheduled")))))</f>
        <v/>
      </c>
      <c r="V247" s="8">
        <f>IF(OR(A247="",F247&lt;&gt;"Active"),"",IF(G247&lt;&gt;"Completed","Not yet completed",IF(J247="","Missing review date",IF(J247&lt;TODAY(),"Review overdue",IF(J247&lt;=TODAY()+30,"Review within 30 days","Scheduled")))))</f>
        <v/>
      </c>
      <c r="W247" s="8">
        <f>IF(OR(A247="",F247&lt;&gt;"Active"),"",IF(K247="No","Not required",IF(K247&lt;&gt;"Yes","Check requirement",IF(L247="Further support needed","Competence concern",IF(L247="Competence confirmed","Confirmed",IF(M247="","Missing assessment due",IF(M247&lt;TODAY(),"Assessment overdue","Assessment outstanding")))))))</f>
        <v/>
      </c>
      <c r="X247" s="8">
        <f>IF(OR(A247="",F247&lt;&gt;"Active"),"",IF(T247="Closed","Closed",IF(AND(T247="Not needed",Q247="",R247="",S247=""),"No action",IF(OR(Q247="",R247="",S247="",T247&lt;&gt;"Open"),"Check action details",IF(S247&lt;TODAY(),"Action overdue","Action open")))))</f>
        <v/>
      </c>
      <c r="Y247" s="8">
        <f>IF(COUNTA(A247:T247)=0,"",IF(F247="Archived","Archived",IF(OR(A247="",B247="",C247="",D247="",E247="",F247&lt;&gt;"Active",COUNTIF(Roles,B247)=0,COUNTIF(Branches,C247)=0,COUNTIF(LearningStatuses,G247)=0,COUNTIF(AssessmentRequired,K247)=0,COUNTIF(AssessmentStatuses,L247)=0,COUNTIF(ActionStatuses,T247)=0,AND(H247&lt;&gt;"",NOT(ISNUMBER(H247))),AND(I247&lt;&gt;"",OR(NOT(ISNUMBER(I247)),I247&gt;TODAY())),AND(J247&lt;&gt;"",NOT(ISNUMBER(J247))),AND(M247&lt;&gt;"",NOT(ISNUMBER(M247))),AND(N247&lt;&gt;"",OR(NOT(ISNUMBER(N247)),N247&gt;TODAY())),AND(S247&lt;&gt;"",NOT(ISNUMBER(S247))),AND(G247="Completed",OR(I247="",P247="",J247="")),AND(G247&lt;&gt;"Completed",OR(I247&lt;&gt;"",H247="")),AND(K247="No",L247&lt;&gt;"Not required"),AND(K247="Yes",OR(L247="Not required",AND(L247&lt;&gt;"Competence confirmed",M247=""))),AND(OR(L247="Competence confirmed",L247="Further support needed"),OR(N247="",O247="",P247="")),AND(L247="Further support needed",T247&lt;&gt;"Open"),X247="Check action details",AND(T247="Closed",OR(Q247="",R247="",P247=""))),"Check required fields/dates","Recorded - verify evidence")))</f>
        <v/>
      </c>
    </row>
    <row r="248" spans="1:25" ht="32" customHeight="1">
      <c r="A248" s="6"/>
      <c r="B248" s="6"/>
      <c r="C248" s="6"/>
      <c r="D248" s="6"/>
      <c r="E248" s="6"/>
      <c r="F248" s="6"/>
      <c r="G248" s="6"/>
      <c r="H248" s="7"/>
      <c r="I248" s="7"/>
      <c r="J248" s="7"/>
      <c r="K248" s="6"/>
      <c r="L248" s="6"/>
      <c r="M248" s="7"/>
      <c r="N248" s="7"/>
      <c r="O248" s="6"/>
      <c r="P248" s="6"/>
      <c r="Q248" s="6"/>
      <c r="R248" s="6"/>
      <c r="S248" s="7"/>
      <c r="T248" s="6"/>
      <c r="U248" s="8">
        <f>IF(OR(A248="",F248&lt;&gt;"Active"),"",IF(G248="Completed","Completed",IF(H248="","Missing deadline",IF(H248&lt;TODAY(),"Overdue learning",IF(H248&lt;=TODAY()+30,"Due within 30 days","Scheduled")))))</f>
        <v/>
      </c>
      <c r="V248" s="8">
        <f>IF(OR(A248="",F248&lt;&gt;"Active"),"",IF(G248&lt;&gt;"Completed","Not yet completed",IF(J248="","Missing review date",IF(J248&lt;TODAY(),"Review overdue",IF(J248&lt;=TODAY()+30,"Review within 30 days","Scheduled")))))</f>
        <v/>
      </c>
      <c r="W248" s="8">
        <f>IF(OR(A248="",F248&lt;&gt;"Active"),"",IF(K248="No","Not required",IF(K248&lt;&gt;"Yes","Check requirement",IF(L248="Further support needed","Competence concern",IF(L248="Competence confirmed","Confirmed",IF(M248="","Missing assessment due",IF(M248&lt;TODAY(),"Assessment overdue","Assessment outstanding")))))))</f>
        <v/>
      </c>
      <c r="X248" s="8">
        <f>IF(OR(A248="",F248&lt;&gt;"Active"),"",IF(T248="Closed","Closed",IF(AND(T248="Not needed",Q248="",R248="",S248=""),"No action",IF(OR(Q248="",R248="",S248="",T248&lt;&gt;"Open"),"Check action details",IF(S248&lt;TODAY(),"Action overdue","Action open")))))</f>
        <v/>
      </c>
      <c r="Y248" s="8">
        <f>IF(COUNTA(A248:T248)=0,"",IF(F248="Archived","Archived",IF(OR(A248="",B248="",C248="",D248="",E248="",F248&lt;&gt;"Active",COUNTIF(Roles,B248)=0,COUNTIF(Branches,C248)=0,COUNTIF(LearningStatuses,G248)=0,COUNTIF(AssessmentRequired,K248)=0,COUNTIF(AssessmentStatuses,L248)=0,COUNTIF(ActionStatuses,T248)=0,AND(H248&lt;&gt;"",NOT(ISNUMBER(H248))),AND(I248&lt;&gt;"",OR(NOT(ISNUMBER(I248)),I248&gt;TODAY())),AND(J248&lt;&gt;"",NOT(ISNUMBER(J248))),AND(M248&lt;&gt;"",NOT(ISNUMBER(M248))),AND(N248&lt;&gt;"",OR(NOT(ISNUMBER(N248)),N248&gt;TODAY())),AND(S248&lt;&gt;"",NOT(ISNUMBER(S248))),AND(G248="Completed",OR(I248="",P248="",J248="")),AND(G248&lt;&gt;"Completed",OR(I248&lt;&gt;"",H248="")),AND(K248="No",L248&lt;&gt;"Not required"),AND(K248="Yes",OR(L248="Not required",AND(L248&lt;&gt;"Competence confirmed",M248=""))),AND(OR(L248="Competence confirmed",L248="Further support needed"),OR(N248="",O248="",P248="")),AND(L248="Further support needed",T248&lt;&gt;"Open"),X248="Check action details",AND(T248="Closed",OR(Q248="",R248="",P248=""))),"Check required fields/dates","Recorded - verify evidence")))</f>
        <v/>
      </c>
    </row>
    <row r="249" spans="1:25" ht="32" customHeight="1">
      <c r="A249" s="6"/>
      <c r="B249" s="6"/>
      <c r="C249" s="6"/>
      <c r="D249" s="6"/>
      <c r="E249" s="6"/>
      <c r="F249" s="6"/>
      <c r="G249" s="6"/>
      <c r="H249" s="7"/>
      <c r="I249" s="7"/>
      <c r="J249" s="7"/>
      <c r="K249" s="6"/>
      <c r="L249" s="6"/>
      <c r="M249" s="7"/>
      <c r="N249" s="7"/>
      <c r="O249" s="6"/>
      <c r="P249" s="6"/>
      <c r="Q249" s="6"/>
      <c r="R249" s="6"/>
      <c r="S249" s="7"/>
      <c r="T249" s="6"/>
      <c r="U249" s="8">
        <f>IF(OR(A249="",F249&lt;&gt;"Active"),"",IF(G249="Completed","Completed",IF(H249="","Missing deadline",IF(H249&lt;TODAY(),"Overdue learning",IF(H249&lt;=TODAY()+30,"Due within 30 days","Scheduled")))))</f>
        <v/>
      </c>
      <c r="V249" s="8">
        <f>IF(OR(A249="",F249&lt;&gt;"Active"),"",IF(G249&lt;&gt;"Completed","Not yet completed",IF(J249="","Missing review date",IF(J249&lt;TODAY(),"Review overdue",IF(J249&lt;=TODAY()+30,"Review within 30 days","Scheduled")))))</f>
        <v/>
      </c>
      <c r="W249" s="8">
        <f>IF(OR(A249="",F249&lt;&gt;"Active"),"",IF(K249="No","Not required",IF(K249&lt;&gt;"Yes","Check requirement",IF(L249="Further support needed","Competence concern",IF(L249="Competence confirmed","Confirmed",IF(M249="","Missing assessment due",IF(M249&lt;TODAY(),"Assessment overdue","Assessment outstanding")))))))</f>
        <v/>
      </c>
      <c r="X249" s="8">
        <f>IF(OR(A249="",F249&lt;&gt;"Active"),"",IF(T249="Closed","Closed",IF(AND(T249="Not needed",Q249="",R249="",S249=""),"No action",IF(OR(Q249="",R249="",S249="",T249&lt;&gt;"Open"),"Check action details",IF(S249&lt;TODAY(),"Action overdue","Action open")))))</f>
        <v/>
      </c>
      <c r="Y249" s="8">
        <f>IF(COUNTA(A249:T249)=0,"",IF(F249="Archived","Archived",IF(OR(A249="",B249="",C249="",D249="",E249="",F249&lt;&gt;"Active",COUNTIF(Roles,B249)=0,COUNTIF(Branches,C249)=0,COUNTIF(LearningStatuses,G249)=0,COUNTIF(AssessmentRequired,K249)=0,COUNTIF(AssessmentStatuses,L249)=0,COUNTIF(ActionStatuses,T249)=0,AND(H249&lt;&gt;"",NOT(ISNUMBER(H249))),AND(I249&lt;&gt;"",OR(NOT(ISNUMBER(I249)),I249&gt;TODAY())),AND(J249&lt;&gt;"",NOT(ISNUMBER(J249))),AND(M249&lt;&gt;"",NOT(ISNUMBER(M249))),AND(N249&lt;&gt;"",OR(NOT(ISNUMBER(N249)),N249&gt;TODAY())),AND(S249&lt;&gt;"",NOT(ISNUMBER(S249))),AND(G249="Completed",OR(I249="",P249="",J249="")),AND(G249&lt;&gt;"Completed",OR(I249&lt;&gt;"",H249="")),AND(K249="No",L249&lt;&gt;"Not required"),AND(K249="Yes",OR(L249="Not required",AND(L249&lt;&gt;"Competence confirmed",M249=""))),AND(OR(L249="Competence confirmed",L249="Further support needed"),OR(N249="",O249="",P249="")),AND(L249="Further support needed",T249&lt;&gt;"Open"),X249="Check action details",AND(T249="Closed",OR(Q249="",R249="",P249=""))),"Check required fields/dates","Recorded - verify evidence")))</f>
        <v/>
      </c>
    </row>
    <row r="250" spans="1:25" ht="32" customHeight="1">
      <c r="A250" s="6"/>
      <c r="B250" s="6"/>
      <c r="C250" s="6"/>
      <c r="D250" s="6"/>
      <c r="E250" s="6"/>
      <c r="F250" s="6"/>
      <c r="G250" s="6"/>
      <c r="H250" s="7"/>
      <c r="I250" s="7"/>
      <c r="J250" s="7"/>
      <c r="K250" s="6"/>
      <c r="L250" s="6"/>
      <c r="M250" s="7"/>
      <c r="N250" s="7"/>
      <c r="O250" s="6"/>
      <c r="P250" s="6"/>
      <c r="Q250" s="6"/>
      <c r="R250" s="6"/>
      <c r="S250" s="7"/>
      <c r="T250" s="6"/>
      <c r="U250" s="8">
        <f>IF(OR(A250="",F250&lt;&gt;"Active"),"",IF(G250="Completed","Completed",IF(H250="","Missing deadline",IF(H250&lt;TODAY(),"Overdue learning",IF(H250&lt;=TODAY()+30,"Due within 30 days","Scheduled")))))</f>
        <v/>
      </c>
      <c r="V250" s="8">
        <f>IF(OR(A250="",F250&lt;&gt;"Active"),"",IF(G250&lt;&gt;"Completed","Not yet completed",IF(J250="","Missing review date",IF(J250&lt;TODAY(),"Review overdue",IF(J250&lt;=TODAY()+30,"Review within 30 days","Scheduled")))))</f>
        <v/>
      </c>
      <c r="W250" s="8">
        <f>IF(OR(A250="",F250&lt;&gt;"Active"),"",IF(K250="No","Not required",IF(K250&lt;&gt;"Yes","Check requirement",IF(L250="Further support needed","Competence concern",IF(L250="Competence confirmed","Confirmed",IF(M250="","Missing assessment due",IF(M250&lt;TODAY(),"Assessment overdue","Assessment outstanding")))))))</f>
        <v/>
      </c>
      <c r="X250" s="8">
        <f>IF(OR(A250="",F250&lt;&gt;"Active"),"",IF(T250="Closed","Closed",IF(AND(T250="Not needed",Q250="",R250="",S250=""),"No action",IF(OR(Q250="",R250="",S250="",T250&lt;&gt;"Open"),"Check action details",IF(S250&lt;TODAY(),"Action overdue","Action open")))))</f>
        <v/>
      </c>
      <c r="Y250" s="8">
        <f>IF(COUNTA(A250:T250)=0,"",IF(F250="Archived","Archived",IF(OR(A250="",B250="",C250="",D250="",E250="",F250&lt;&gt;"Active",COUNTIF(Roles,B250)=0,COUNTIF(Branches,C250)=0,COUNTIF(LearningStatuses,G250)=0,COUNTIF(AssessmentRequired,K250)=0,COUNTIF(AssessmentStatuses,L250)=0,COUNTIF(ActionStatuses,T250)=0,AND(H250&lt;&gt;"",NOT(ISNUMBER(H250))),AND(I250&lt;&gt;"",OR(NOT(ISNUMBER(I250)),I250&gt;TODAY())),AND(J250&lt;&gt;"",NOT(ISNUMBER(J250))),AND(M250&lt;&gt;"",NOT(ISNUMBER(M250))),AND(N250&lt;&gt;"",OR(NOT(ISNUMBER(N250)),N250&gt;TODAY())),AND(S250&lt;&gt;"",NOT(ISNUMBER(S250))),AND(G250="Completed",OR(I250="",P250="",J250="")),AND(G250&lt;&gt;"Completed",OR(I250&lt;&gt;"",H250="")),AND(K250="No",L250&lt;&gt;"Not required"),AND(K250="Yes",OR(L250="Not required",AND(L250&lt;&gt;"Competence confirmed",M250=""))),AND(OR(L250="Competence confirmed",L250="Further support needed"),OR(N250="",O250="",P250="")),AND(L250="Further support needed",T250&lt;&gt;"Open"),X250="Check action details",AND(T250="Closed",OR(Q250="",R250="",P250=""))),"Check required fields/dates","Recorded - verify evidence")))</f>
        <v/>
      </c>
    </row>
    <row r="251" spans="1:25" ht="32" customHeight="1">
      <c r="A251" s="6"/>
      <c r="B251" s="6"/>
      <c r="C251" s="6"/>
      <c r="D251" s="6"/>
      <c r="E251" s="6"/>
      <c r="F251" s="6"/>
      <c r="G251" s="6"/>
      <c r="H251" s="7"/>
      <c r="I251" s="7"/>
      <c r="J251" s="7"/>
      <c r="K251" s="6"/>
      <c r="L251" s="6"/>
      <c r="M251" s="7"/>
      <c r="N251" s="7"/>
      <c r="O251" s="6"/>
      <c r="P251" s="6"/>
      <c r="Q251" s="6"/>
      <c r="R251" s="6"/>
      <c r="S251" s="7"/>
      <c r="T251" s="6"/>
      <c r="U251" s="8">
        <f>IF(OR(A251="",F251&lt;&gt;"Active"),"",IF(G251="Completed","Completed",IF(H251="","Missing deadline",IF(H251&lt;TODAY(),"Overdue learning",IF(H251&lt;=TODAY()+30,"Due within 30 days","Scheduled")))))</f>
        <v/>
      </c>
      <c r="V251" s="8">
        <f>IF(OR(A251="",F251&lt;&gt;"Active"),"",IF(G251&lt;&gt;"Completed","Not yet completed",IF(J251="","Missing review date",IF(J251&lt;TODAY(),"Review overdue",IF(J251&lt;=TODAY()+30,"Review within 30 days","Scheduled")))))</f>
        <v/>
      </c>
      <c r="W251" s="8">
        <f>IF(OR(A251="",F251&lt;&gt;"Active"),"",IF(K251="No","Not required",IF(K251&lt;&gt;"Yes","Check requirement",IF(L251="Further support needed","Competence concern",IF(L251="Competence confirmed","Confirmed",IF(M251="","Missing assessment due",IF(M251&lt;TODAY(),"Assessment overdue","Assessment outstanding")))))))</f>
        <v/>
      </c>
      <c r="X251" s="8">
        <f>IF(OR(A251="",F251&lt;&gt;"Active"),"",IF(T251="Closed","Closed",IF(AND(T251="Not needed",Q251="",R251="",S251=""),"No action",IF(OR(Q251="",R251="",S251="",T251&lt;&gt;"Open"),"Check action details",IF(S251&lt;TODAY(),"Action overdue","Action open")))))</f>
        <v/>
      </c>
      <c r="Y251" s="8">
        <f>IF(COUNTA(A251:T251)=0,"",IF(F251="Archived","Archived",IF(OR(A251="",B251="",C251="",D251="",E251="",F251&lt;&gt;"Active",COUNTIF(Roles,B251)=0,COUNTIF(Branches,C251)=0,COUNTIF(LearningStatuses,G251)=0,COUNTIF(AssessmentRequired,K251)=0,COUNTIF(AssessmentStatuses,L251)=0,COUNTIF(ActionStatuses,T251)=0,AND(H251&lt;&gt;"",NOT(ISNUMBER(H251))),AND(I251&lt;&gt;"",OR(NOT(ISNUMBER(I251)),I251&gt;TODAY())),AND(J251&lt;&gt;"",NOT(ISNUMBER(J251))),AND(M251&lt;&gt;"",NOT(ISNUMBER(M251))),AND(N251&lt;&gt;"",OR(NOT(ISNUMBER(N251)),N251&gt;TODAY())),AND(S251&lt;&gt;"",NOT(ISNUMBER(S251))),AND(G251="Completed",OR(I251="",P251="",J251="")),AND(G251&lt;&gt;"Completed",OR(I251&lt;&gt;"",H251="")),AND(K251="No",L251&lt;&gt;"Not required"),AND(K251="Yes",OR(L251="Not required",AND(L251&lt;&gt;"Competence confirmed",M251=""))),AND(OR(L251="Competence confirmed",L251="Further support needed"),OR(N251="",O251="",P251="")),AND(L251="Further support needed",T251&lt;&gt;"Open"),X251="Check action details",AND(T251="Closed",OR(Q251="",R251="",P251=""))),"Check required fields/dates","Recorded - verify evidence")))</f>
        <v/>
      </c>
    </row>
    <row r="252" spans="1:25" ht="32" customHeight="1">
      <c r="A252" s="6"/>
      <c r="B252" s="6"/>
      <c r="C252" s="6"/>
      <c r="D252" s="6"/>
      <c r="E252" s="6"/>
      <c r="F252" s="6"/>
      <c r="G252" s="6"/>
      <c r="H252" s="7"/>
      <c r="I252" s="7"/>
      <c r="J252" s="7"/>
      <c r="K252" s="6"/>
      <c r="L252" s="6"/>
      <c r="M252" s="7"/>
      <c r="N252" s="7"/>
      <c r="O252" s="6"/>
      <c r="P252" s="6"/>
      <c r="Q252" s="6"/>
      <c r="R252" s="6"/>
      <c r="S252" s="7"/>
      <c r="T252" s="6"/>
      <c r="U252" s="8">
        <f>IF(OR(A252="",F252&lt;&gt;"Active"),"",IF(G252="Completed","Completed",IF(H252="","Missing deadline",IF(H252&lt;TODAY(),"Overdue learning",IF(H252&lt;=TODAY()+30,"Due within 30 days","Scheduled")))))</f>
        <v/>
      </c>
      <c r="V252" s="8">
        <f>IF(OR(A252="",F252&lt;&gt;"Active"),"",IF(G252&lt;&gt;"Completed","Not yet completed",IF(J252="","Missing review date",IF(J252&lt;TODAY(),"Review overdue",IF(J252&lt;=TODAY()+30,"Review within 30 days","Scheduled")))))</f>
        <v/>
      </c>
      <c r="W252" s="8">
        <f>IF(OR(A252="",F252&lt;&gt;"Active"),"",IF(K252="No","Not required",IF(K252&lt;&gt;"Yes","Check requirement",IF(L252="Further support needed","Competence concern",IF(L252="Competence confirmed","Confirmed",IF(M252="","Missing assessment due",IF(M252&lt;TODAY(),"Assessment overdue","Assessment outstanding")))))))</f>
        <v/>
      </c>
      <c r="X252" s="8">
        <f>IF(OR(A252="",F252&lt;&gt;"Active"),"",IF(T252="Closed","Closed",IF(AND(T252="Not needed",Q252="",R252="",S252=""),"No action",IF(OR(Q252="",R252="",S252="",T252&lt;&gt;"Open"),"Check action details",IF(S252&lt;TODAY(),"Action overdue","Action open")))))</f>
        <v/>
      </c>
      <c r="Y252" s="8">
        <f>IF(COUNTA(A252:T252)=0,"",IF(F252="Archived","Archived",IF(OR(A252="",B252="",C252="",D252="",E252="",F252&lt;&gt;"Active",COUNTIF(Roles,B252)=0,COUNTIF(Branches,C252)=0,COUNTIF(LearningStatuses,G252)=0,COUNTIF(AssessmentRequired,K252)=0,COUNTIF(AssessmentStatuses,L252)=0,COUNTIF(ActionStatuses,T252)=0,AND(H252&lt;&gt;"",NOT(ISNUMBER(H252))),AND(I252&lt;&gt;"",OR(NOT(ISNUMBER(I252)),I252&gt;TODAY())),AND(J252&lt;&gt;"",NOT(ISNUMBER(J252))),AND(M252&lt;&gt;"",NOT(ISNUMBER(M252))),AND(N252&lt;&gt;"",OR(NOT(ISNUMBER(N252)),N252&gt;TODAY())),AND(S252&lt;&gt;"",NOT(ISNUMBER(S252))),AND(G252="Completed",OR(I252="",P252="",J252="")),AND(G252&lt;&gt;"Completed",OR(I252&lt;&gt;"",H252="")),AND(K252="No",L252&lt;&gt;"Not required"),AND(K252="Yes",OR(L252="Not required",AND(L252&lt;&gt;"Competence confirmed",M252=""))),AND(OR(L252="Competence confirmed",L252="Further support needed"),OR(N252="",O252="",P252="")),AND(L252="Further support needed",T252&lt;&gt;"Open"),X252="Check action details",AND(T252="Closed",OR(Q252="",R252="",P252=""))),"Check required fields/dates","Recorded - verify evidence")))</f>
        <v/>
      </c>
    </row>
    <row r="253" spans="1:25" ht="32" customHeight="1">
      <c r="A253" s="6"/>
      <c r="B253" s="6"/>
      <c r="C253" s="6"/>
      <c r="D253" s="6"/>
      <c r="E253" s="6"/>
      <c r="F253" s="6"/>
      <c r="G253" s="6"/>
      <c r="H253" s="7"/>
      <c r="I253" s="7"/>
      <c r="J253" s="7"/>
      <c r="K253" s="6"/>
      <c r="L253" s="6"/>
      <c r="M253" s="7"/>
      <c r="N253" s="7"/>
      <c r="O253" s="6"/>
      <c r="P253" s="6"/>
      <c r="Q253" s="6"/>
      <c r="R253" s="6"/>
      <c r="S253" s="7"/>
      <c r="T253" s="6"/>
      <c r="U253" s="8">
        <f>IF(OR(A253="",F253&lt;&gt;"Active"),"",IF(G253="Completed","Completed",IF(H253="","Missing deadline",IF(H253&lt;TODAY(),"Overdue learning",IF(H253&lt;=TODAY()+30,"Due within 30 days","Scheduled")))))</f>
        <v/>
      </c>
      <c r="V253" s="8">
        <f>IF(OR(A253="",F253&lt;&gt;"Active"),"",IF(G253&lt;&gt;"Completed","Not yet completed",IF(J253="","Missing review date",IF(J253&lt;TODAY(),"Review overdue",IF(J253&lt;=TODAY()+30,"Review within 30 days","Scheduled")))))</f>
        <v/>
      </c>
      <c r="W253" s="8">
        <f>IF(OR(A253="",F253&lt;&gt;"Active"),"",IF(K253="No","Not required",IF(K253&lt;&gt;"Yes","Check requirement",IF(L253="Further support needed","Competence concern",IF(L253="Competence confirmed","Confirmed",IF(M253="","Missing assessment due",IF(M253&lt;TODAY(),"Assessment overdue","Assessment outstanding")))))))</f>
        <v/>
      </c>
      <c r="X253" s="8">
        <f>IF(OR(A253="",F253&lt;&gt;"Active"),"",IF(T253="Closed","Closed",IF(AND(T253="Not needed",Q253="",R253="",S253=""),"No action",IF(OR(Q253="",R253="",S253="",T253&lt;&gt;"Open"),"Check action details",IF(S253&lt;TODAY(),"Action overdue","Action open")))))</f>
        <v/>
      </c>
      <c r="Y253" s="8">
        <f>IF(COUNTA(A253:T253)=0,"",IF(F253="Archived","Archived",IF(OR(A253="",B253="",C253="",D253="",E253="",F253&lt;&gt;"Active",COUNTIF(Roles,B253)=0,COUNTIF(Branches,C253)=0,COUNTIF(LearningStatuses,G253)=0,COUNTIF(AssessmentRequired,K253)=0,COUNTIF(AssessmentStatuses,L253)=0,COUNTIF(ActionStatuses,T253)=0,AND(H253&lt;&gt;"",NOT(ISNUMBER(H253))),AND(I253&lt;&gt;"",OR(NOT(ISNUMBER(I253)),I253&gt;TODAY())),AND(J253&lt;&gt;"",NOT(ISNUMBER(J253))),AND(M253&lt;&gt;"",NOT(ISNUMBER(M253))),AND(N253&lt;&gt;"",OR(NOT(ISNUMBER(N253)),N253&gt;TODAY())),AND(S253&lt;&gt;"",NOT(ISNUMBER(S253))),AND(G253="Completed",OR(I253="",P253="",J253="")),AND(G253&lt;&gt;"Completed",OR(I253&lt;&gt;"",H253="")),AND(K253="No",L253&lt;&gt;"Not required"),AND(K253="Yes",OR(L253="Not required",AND(L253&lt;&gt;"Competence confirmed",M253=""))),AND(OR(L253="Competence confirmed",L253="Further support needed"),OR(N253="",O253="",P253="")),AND(L253="Further support needed",T253&lt;&gt;"Open"),X253="Check action details",AND(T253="Closed",OR(Q253="",R253="",P253=""))),"Check required fields/dates","Recorded - verify evidence")))</f>
        <v/>
      </c>
    </row>
    <row r="254" spans="1:25" ht="32" customHeight="1">
      <c r="A254" s="6"/>
      <c r="B254" s="6"/>
      <c r="C254" s="6"/>
      <c r="D254" s="6"/>
      <c r="E254" s="6"/>
      <c r="F254" s="6"/>
      <c r="G254" s="6"/>
      <c r="H254" s="7"/>
      <c r="I254" s="7"/>
      <c r="J254" s="7"/>
      <c r="K254" s="6"/>
      <c r="L254" s="6"/>
      <c r="M254" s="7"/>
      <c r="N254" s="7"/>
      <c r="O254" s="6"/>
      <c r="P254" s="6"/>
      <c r="Q254" s="6"/>
      <c r="R254" s="6"/>
      <c r="S254" s="7"/>
      <c r="T254" s="6"/>
      <c r="U254" s="8">
        <f>IF(OR(A254="",F254&lt;&gt;"Active"),"",IF(G254="Completed","Completed",IF(H254="","Missing deadline",IF(H254&lt;TODAY(),"Overdue learning",IF(H254&lt;=TODAY()+30,"Due within 30 days","Scheduled")))))</f>
        <v/>
      </c>
      <c r="V254" s="8">
        <f>IF(OR(A254="",F254&lt;&gt;"Active"),"",IF(G254&lt;&gt;"Completed","Not yet completed",IF(J254="","Missing review date",IF(J254&lt;TODAY(),"Review overdue",IF(J254&lt;=TODAY()+30,"Review within 30 days","Scheduled")))))</f>
        <v/>
      </c>
      <c r="W254" s="8">
        <f>IF(OR(A254="",F254&lt;&gt;"Active"),"",IF(K254="No","Not required",IF(K254&lt;&gt;"Yes","Check requirement",IF(L254="Further support needed","Competence concern",IF(L254="Competence confirmed","Confirmed",IF(M254="","Missing assessment due",IF(M254&lt;TODAY(),"Assessment overdue","Assessment outstanding")))))))</f>
        <v/>
      </c>
      <c r="X254" s="8">
        <f>IF(OR(A254="",F254&lt;&gt;"Active"),"",IF(T254="Closed","Closed",IF(AND(T254="Not needed",Q254="",R254="",S254=""),"No action",IF(OR(Q254="",R254="",S254="",T254&lt;&gt;"Open"),"Check action details",IF(S254&lt;TODAY(),"Action overdue","Action open")))))</f>
        <v/>
      </c>
      <c r="Y254" s="8">
        <f>IF(COUNTA(A254:T254)=0,"",IF(F254="Archived","Archived",IF(OR(A254="",B254="",C254="",D254="",E254="",F254&lt;&gt;"Active",COUNTIF(Roles,B254)=0,COUNTIF(Branches,C254)=0,COUNTIF(LearningStatuses,G254)=0,COUNTIF(AssessmentRequired,K254)=0,COUNTIF(AssessmentStatuses,L254)=0,COUNTIF(ActionStatuses,T254)=0,AND(H254&lt;&gt;"",NOT(ISNUMBER(H254))),AND(I254&lt;&gt;"",OR(NOT(ISNUMBER(I254)),I254&gt;TODAY())),AND(J254&lt;&gt;"",NOT(ISNUMBER(J254))),AND(M254&lt;&gt;"",NOT(ISNUMBER(M254))),AND(N254&lt;&gt;"",OR(NOT(ISNUMBER(N254)),N254&gt;TODAY())),AND(S254&lt;&gt;"",NOT(ISNUMBER(S254))),AND(G254="Completed",OR(I254="",P254="",J254="")),AND(G254&lt;&gt;"Completed",OR(I254&lt;&gt;"",H254="")),AND(K254="No",L254&lt;&gt;"Not required"),AND(K254="Yes",OR(L254="Not required",AND(L254&lt;&gt;"Competence confirmed",M254=""))),AND(OR(L254="Competence confirmed",L254="Further support needed"),OR(N254="",O254="",P254="")),AND(L254="Further support needed",T254&lt;&gt;"Open"),X254="Check action details",AND(T254="Closed",OR(Q254="",R254="",P254=""))),"Check required fields/dates","Recorded - verify evidence")))</f>
        <v/>
      </c>
    </row>
    <row r="255" spans="1:25" ht="32" customHeight="1">
      <c r="A255" s="6"/>
      <c r="B255" s="6"/>
      <c r="C255" s="6"/>
      <c r="D255" s="6"/>
      <c r="E255" s="6"/>
      <c r="F255" s="6"/>
      <c r="G255" s="6"/>
      <c r="H255" s="7"/>
      <c r="I255" s="7"/>
      <c r="J255" s="7"/>
      <c r="K255" s="6"/>
      <c r="L255" s="6"/>
      <c r="M255" s="7"/>
      <c r="N255" s="7"/>
      <c r="O255" s="6"/>
      <c r="P255" s="6"/>
      <c r="Q255" s="6"/>
      <c r="R255" s="6"/>
      <c r="S255" s="7"/>
      <c r="T255" s="6"/>
      <c r="U255" s="8">
        <f>IF(OR(A255="",F255&lt;&gt;"Active"),"",IF(G255="Completed","Completed",IF(H255="","Missing deadline",IF(H255&lt;TODAY(),"Overdue learning",IF(H255&lt;=TODAY()+30,"Due within 30 days","Scheduled")))))</f>
        <v/>
      </c>
      <c r="V255" s="8">
        <f>IF(OR(A255="",F255&lt;&gt;"Active"),"",IF(G255&lt;&gt;"Completed","Not yet completed",IF(J255="","Missing review date",IF(J255&lt;TODAY(),"Review overdue",IF(J255&lt;=TODAY()+30,"Review within 30 days","Scheduled")))))</f>
        <v/>
      </c>
      <c r="W255" s="8">
        <f>IF(OR(A255="",F255&lt;&gt;"Active"),"",IF(K255="No","Not required",IF(K255&lt;&gt;"Yes","Check requirement",IF(L255="Further support needed","Competence concern",IF(L255="Competence confirmed","Confirmed",IF(M255="","Missing assessment due",IF(M255&lt;TODAY(),"Assessment overdue","Assessment outstanding")))))))</f>
        <v/>
      </c>
      <c r="X255" s="8">
        <f>IF(OR(A255="",F255&lt;&gt;"Active"),"",IF(T255="Closed","Closed",IF(AND(T255="Not needed",Q255="",R255="",S255=""),"No action",IF(OR(Q255="",R255="",S255="",T255&lt;&gt;"Open"),"Check action details",IF(S255&lt;TODAY(),"Action overdue","Action open")))))</f>
        <v/>
      </c>
      <c r="Y255" s="8">
        <f>IF(COUNTA(A255:T255)=0,"",IF(F255="Archived","Archived",IF(OR(A255="",B255="",C255="",D255="",E255="",F255&lt;&gt;"Active",COUNTIF(Roles,B255)=0,COUNTIF(Branches,C255)=0,COUNTIF(LearningStatuses,G255)=0,COUNTIF(AssessmentRequired,K255)=0,COUNTIF(AssessmentStatuses,L255)=0,COUNTIF(ActionStatuses,T255)=0,AND(H255&lt;&gt;"",NOT(ISNUMBER(H255))),AND(I255&lt;&gt;"",OR(NOT(ISNUMBER(I255)),I255&gt;TODAY())),AND(J255&lt;&gt;"",NOT(ISNUMBER(J255))),AND(M255&lt;&gt;"",NOT(ISNUMBER(M255))),AND(N255&lt;&gt;"",OR(NOT(ISNUMBER(N255)),N255&gt;TODAY())),AND(S255&lt;&gt;"",NOT(ISNUMBER(S255))),AND(G255="Completed",OR(I255="",P255="",J255="")),AND(G255&lt;&gt;"Completed",OR(I255&lt;&gt;"",H255="")),AND(K255="No",L255&lt;&gt;"Not required"),AND(K255="Yes",OR(L255="Not required",AND(L255&lt;&gt;"Competence confirmed",M255=""))),AND(OR(L255="Competence confirmed",L255="Further support needed"),OR(N255="",O255="",P255="")),AND(L255="Further support needed",T255&lt;&gt;"Open"),X255="Check action details",AND(T255="Closed",OR(Q255="",R255="",P255=""))),"Check required fields/dates","Recorded - verify evidence")))</f>
        <v/>
      </c>
    </row>
    <row r="256" spans="1:25" ht="32" customHeight="1">
      <c r="A256" s="6"/>
      <c r="B256" s="6"/>
      <c r="C256" s="6"/>
      <c r="D256" s="6"/>
      <c r="E256" s="6"/>
      <c r="F256" s="6"/>
      <c r="G256" s="6"/>
      <c r="H256" s="7"/>
      <c r="I256" s="7"/>
      <c r="J256" s="7"/>
      <c r="K256" s="6"/>
      <c r="L256" s="6"/>
      <c r="M256" s="7"/>
      <c r="N256" s="7"/>
      <c r="O256" s="6"/>
      <c r="P256" s="6"/>
      <c r="Q256" s="6"/>
      <c r="R256" s="6"/>
      <c r="S256" s="7"/>
      <c r="T256" s="6"/>
      <c r="U256" s="8">
        <f>IF(OR(A256="",F256&lt;&gt;"Active"),"",IF(G256="Completed","Completed",IF(H256="","Missing deadline",IF(H256&lt;TODAY(),"Overdue learning",IF(H256&lt;=TODAY()+30,"Due within 30 days","Scheduled")))))</f>
        <v/>
      </c>
      <c r="V256" s="8">
        <f>IF(OR(A256="",F256&lt;&gt;"Active"),"",IF(G256&lt;&gt;"Completed","Not yet completed",IF(J256="","Missing review date",IF(J256&lt;TODAY(),"Review overdue",IF(J256&lt;=TODAY()+30,"Review within 30 days","Scheduled")))))</f>
        <v/>
      </c>
      <c r="W256" s="8">
        <f>IF(OR(A256="",F256&lt;&gt;"Active"),"",IF(K256="No","Not required",IF(K256&lt;&gt;"Yes","Check requirement",IF(L256="Further support needed","Competence concern",IF(L256="Competence confirmed","Confirmed",IF(M256="","Missing assessment due",IF(M256&lt;TODAY(),"Assessment overdue","Assessment outstanding")))))))</f>
        <v/>
      </c>
      <c r="X256" s="8">
        <f>IF(OR(A256="",F256&lt;&gt;"Active"),"",IF(T256="Closed","Closed",IF(AND(T256="Not needed",Q256="",R256="",S256=""),"No action",IF(OR(Q256="",R256="",S256="",T256&lt;&gt;"Open"),"Check action details",IF(S256&lt;TODAY(),"Action overdue","Action open")))))</f>
        <v/>
      </c>
      <c r="Y256" s="8">
        <f>IF(COUNTA(A256:T256)=0,"",IF(F256="Archived","Archived",IF(OR(A256="",B256="",C256="",D256="",E256="",F256&lt;&gt;"Active",COUNTIF(Roles,B256)=0,COUNTIF(Branches,C256)=0,COUNTIF(LearningStatuses,G256)=0,COUNTIF(AssessmentRequired,K256)=0,COUNTIF(AssessmentStatuses,L256)=0,COUNTIF(ActionStatuses,T256)=0,AND(H256&lt;&gt;"",NOT(ISNUMBER(H256))),AND(I256&lt;&gt;"",OR(NOT(ISNUMBER(I256)),I256&gt;TODAY())),AND(J256&lt;&gt;"",NOT(ISNUMBER(J256))),AND(M256&lt;&gt;"",NOT(ISNUMBER(M256))),AND(N256&lt;&gt;"",OR(NOT(ISNUMBER(N256)),N256&gt;TODAY())),AND(S256&lt;&gt;"",NOT(ISNUMBER(S256))),AND(G256="Completed",OR(I256="",P256="",J256="")),AND(G256&lt;&gt;"Completed",OR(I256&lt;&gt;"",H256="")),AND(K256="No",L256&lt;&gt;"Not required"),AND(K256="Yes",OR(L256="Not required",AND(L256&lt;&gt;"Competence confirmed",M256=""))),AND(OR(L256="Competence confirmed",L256="Further support needed"),OR(N256="",O256="",P256="")),AND(L256="Further support needed",T256&lt;&gt;"Open"),X256="Check action details",AND(T256="Closed",OR(Q256="",R256="",P256=""))),"Check required fields/dates","Recorded - verify evidence")))</f>
        <v/>
      </c>
    </row>
    <row r="257" spans="1:25" ht="32" customHeight="1">
      <c r="A257" s="6"/>
      <c r="B257" s="6"/>
      <c r="C257" s="6"/>
      <c r="D257" s="6"/>
      <c r="E257" s="6"/>
      <c r="F257" s="6"/>
      <c r="G257" s="6"/>
      <c r="H257" s="7"/>
      <c r="I257" s="7"/>
      <c r="J257" s="7"/>
      <c r="K257" s="6"/>
      <c r="L257" s="6"/>
      <c r="M257" s="7"/>
      <c r="N257" s="7"/>
      <c r="O257" s="6"/>
      <c r="P257" s="6"/>
      <c r="Q257" s="6"/>
      <c r="R257" s="6"/>
      <c r="S257" s="7"/>
      <c r="T257" s="6"/>
      <c r="U257" s="8">
        <f>IF(OR(A257="",F257&lt;&gt;"Active"),"",IF(G257="Completed","Completed",IF(H257="","Missing deadline",IF(H257&lt;TODAY(),"Overdue learning",IF(H257&lt;=TODAY()+30,"Due within 30 days","Scheduled")))))</f>
        <v/>
      </c>
      <c r="V257" s="8">
        <f>IF(OR(A257="",F257&lt;&gt;"Active"),"",IF(G257&lt;&gt;"Completed","Not yet completed",IF(J257="","Missing review date",IF(J257&lt;TODAY(),"Review overdue",IF(J257&lt;=TODAY()+30,"Review within 30 days","Scheduled")))))</f>
        <v/>
      </c>
      <c r="W257" s="8">
        <f>IF(OR(A257="",F257&lt;&gt;"Active"),"",IF(K257="No","Not required",IF(K257&lt;&gt;"Yes","Check requirement",IF(L257="Further support needed","Competence concern",IF(L257="Competence confirmed","Confirmed",IF(M257="","Missing assessment due",IF(M257&lt;TODAY(),"Assessment overdue","Assessment outstanding")))))))</f>
        <v/>
      </c>
      <c r="X257" s="8">
        <f>IF(OR(A257="",F257&lt;&gt;"Active"),"",IF(T257="Closed","Closed",IF(AND(T257="Not needed",Q257="",R257="",S257=""),"No action",IF(OR(Q257="",R257="",S257="",T257&lt;&gt;"Open"),"Check action details",IF(S257&lt;TODAY(),"Action overdue","Action open")))))</f>
        <v/>
      </c>
      <c r="Y257" s="8">
        <f>IF(COUNTA(A257:T257)=0,"",IF(F257="Archived","Archived",IF(OR(A257="",B257="",C257="",D257="",E257="",F257&lt;&gt;"Active",COUNTIF(Roles,B257)=0,COUNTIF(Branches,C257)=0,COUNTIF(LearningStatuses,G257)=0,COUNTIF(AssessmentRequired,K257)=0,COUNTIF(AssessmentStatuses,L257)=0,COUNTIF(ActionStatuses,T257)=0,AND(H257&lt;&gt;"",NOT(ISNUMBER(H257))),AND(I257&lt;&gt;"",OR(NOT(ISNUMBER(I257)),I257&gt;TODAY())),AND(J257&lt;&gt;"",NOT(ISNUMBER(J257))),AND(M257&lt;&gt;"",NOT(ISNUMBER(M257))),AND(N257&lt;&gt;"",OR(NOT(ISNUMBER(N257)),N257&gt;TODAY())),AND(S257&lt;&gt;"",NOT(ISNUMBER(S257))),AND(G257="Completed",OR(I257="",P257="",J257="")),AND(G257&lt;&gt;"Completed",OR(I257&lt;&gt;"",H257="")),AND(K257="No",L257&lt;&gt;"Not required"),AND(K257="Yes",OR(L257="Not required",AND(L257&lt;&gt;"Competence confirmed",M257=""))),AND(OR(L257="Competence confirmed",L257="Further support needed"),OR(N257="",O257="",P257="")),AND(L257="Further support needed",T257&lt;&gt;"Open"),X257="Check action details",AND(T257="Closed",OR(Q257="",R257="",P257=""))),"Check required fields/dates","Recorded - verify evidence")))</f>
        <v/>
      </c>
    </row>
    <row r="258" spans="1:25" ht="32" customHeight="1">
      <c r="A258" s="6"/>
      <c r="B258" s="6"/>
      <c r="C258" s="6"/>
      <c r="D258" s="6"/>
      <c r="E258" s="6"/>
      <c r="F258" s="6"/>
      <c r="G258" s="6"/>
      <c r="H258" s="7"/>
      <c r="I258" s="7"/>
      <c r="J258" s="7"/>
      <c r="K258" s="6"/>
      <c r="L258" s="6"/>
      <c r="M258" s="7"/>
      <c r="N258" s="7"/>
      <c r="O258" s="6"/>
      <c r="P258" s="6"/>
      <c r="Q258" s="6"/>
      <c r="R258" s="6"/>
      <c r="S258" s="7"/>
      <c r="T258" s="6"/>
      <c r="U258" s="8">
        <f>IF(OR(A258="",F258&lt;&gt;"Active"),"",IF(G258="Completed","Completed",IF(H258="","Missing deadline",IF(H258&lt;TODAY(),"Overdue learning",IF(H258&lt;=TODAY()+30,"Due within 30 days","Scheduled")))))</f>
        <v/>
      </c>
      <c r="V258" s="8">
        <f>IF(OR(A258="",F258&lt;&gt;"Active"),"",IF(G258&lt;&gt;"Completed","Not yet completed",IF(J258="","Missing review date",IF(J258&lt;TODAY(),"Review overdue",IF(J258&lt;=TODAY()+30,"Review within 30 days","Scheduled")))))</f>
        <v/>
      </c>
      <c r="W258" s="8">
        <f>IF(OR(A258="",F258&lt;&gt;"Active"),"",IF(K258="No","Not required",IF(K258&lt;&gt;"Yes","Check requirement",IF(L258="Further support needed","Competence concern",IF(L258="Competence confirmed","Confirmed",IF(M258="","Missing assessment due",IF(M258&lt;TODAY(),"Assessment overdue","Assessment outstanding")))))))</f>
        <v/>
      </c>
      <c r="X258" s="8">
        <f>IF(OR(A258="",F258&lt;&gt;"Active"),"",IF(T258="Closed","Closed",IF(AND(T258="Not needed",Q258="",R258="",S258=""),"No action",IF(OR(Q258="",R258="",S258="",T258&lt;&gt;"Open"),"Check action details",IF(S258&lt;TODAY(),"Action overdue","Action open")))))</f>
        <v/>
      </c>
      <c r="Y258" s="8">
        <f>IF(COUNTA(A258:T258)=0,"",IF(F258="Archived","Archived",IF(OR(A258="",B258="",C258="",D258="",E258="",F258&lt;&gt;"Active",COUNTIF(Roles,B258)=0,COUNTIF(Branches,C258)=0,COUNTIF(LearningStatuses,G258)=0,COUNTIF(AssessmentRequired,K258)=0,COUNTIF(AssessmentStatuses,L258)=0,COUNTIF(ActionStatuses,T258)=0,AND(H258&lt;&gt;"",NOT(ISNUMBER(H258))),AND(I258&lt;&gt;"",OR(NOT(ISNUMBER(I258)),I258&gt;TODAY())),AND(J258&lt;&gt;"",NOT(ISNUMBER(J258))),AND(M258&lt;&gt;"",NOT(ISNUMBER(M258))),AND(N258&lt;&gt;"",OR(NOT(ISNUMBER(N258)),N258&gt;TODAY())),AND(S258&lt;&gt;"",NOT(ISNUMBER(S258))),AND(G258="Completed",OR(I258="",P258="",J258="")),AND(G258&lt;&gt;"Completed",OR(I258&lt;&gt;"",H258="")),AND(K258="No",L258&lt;&gt;"Not required"),AND(K258="Yes",OR(L258="Not required",AND(L258&lt;&gt;"Competence confirmed",M258=""))),AND(OR(L258="Competence confirmed",L258="Further support needed"),OR(N258="",O258="",P258="")),AND(L258="Further support needed",T258&lt;&gt;"Open"),X258="Check action details",AND(T258="Closed",OR(Q258="",R258="",P258=""))),"Check required fields/dates","Recorded - verify evidence")))</f>
        <v/>
      </c>
    </row>
    <row r="259" spans="1:25" ht="32" customHeight="1">
      <c r="A259" s="6"/>
      <c r="B259" s="6"/>
      <c r="C259" s="6"/>
      <c r="D259" s="6"/>
      <c r="E259" s="6"/>
      <c r="F259" s="6"/>
      <c r="G259" s="6"/>
      <c r="H259" s="7"/>
      <c r="I259" s="7"/>
      <c r="J259" s="7"/>
      <c r="K259" s="6"/>
      <c r="L259" s="6"/>
      <c r="M259" s="7"/>
      <c r="N259" s="7"/>
      <c r="O259" s="6"/>
      <c r="P259" s="6"/>
      <c r="Q259" s="6"/>
      <c r="R259" s="6"/>
      <c r="S259" s="7"/>
      <c r="T259" s="6"/>
      <c r="U259" s="8">
        <f>IF(OR(A259="",F259&lt;&gt;"Active"),"",IF(G259="Completed","Completed",IF(H259="","Missing deadline",IF(H259&lt;TODAY(),"Overdue learning",IF(H259&lt;=TODAY()+30,"Due within 30 days","Scheduled")))))</f>
        <v/>
      </c>
      <c r="V259" s="8">
        <f>IF(OR(A259="",F259&lt;&gt;"Active"),"",IF(G259&lt;&gt;"Completed","Not yet completed",IF(J259="","Missing review date",IF(J259&lt;TODAY(),"Review overdue",IF(J259&lt;=TODAY()+30,"Review within 30 days","Scheduled")))))</f>
        <v/>
      </c>
      <c r="W259" s="8">
        <f>IF(OR(A259="",F259&lt;&gt;"Active"),"",IF(K259="No","Not required",IF(K259&lt;&gt;"Yes","Check requirement",IF(L259="Further support needed","Competence concern",IF(L259="Competence confirmed","Confirmed",IF(M259="","Missing assessment due",IF(M259&lt;TODAY(),"Assessment overdue","Assessment outstanding")))))))</f>
        <v/>
      </c>
      <c r="X259" s="8">
        <f>IF(OR(A259="",F259&lt;&gt;"Active"),"",IF(T259="Closed","Closed",IF(AND(T259="Not needed",Q259="",R259="",S259=""),"No action",IF(OR(Q259="",R259="",S259="",T259&lt;&gt;"Open"),"Check action details",IF(S259&lt;TODAY(),"Action overdue","Action open")))))</f>
        <v/>
      </c>
      <c r="Y259" s="8">
        <f>IF(COUNTA(A259:T259)=0,"",IF(F259="Archived","Archived",IF(OR(A259="",B259="",C259="",D259="",E259="",F259&lt;&gt;"Active",COUNTIF(Roles,B259)=0,COUNTIF(Branches,C259)=0,COUNTIF(LearningStatuses,G259)=0,COUNTIF(AssessmentRequired,K259)=0,COUNTIF(AssessmentStatuses,L259)=0,COUNTIF(ActionStatuses,T259)=0,AND(H259&lt;&gt;"",NOT(ISNUMBER(H259))),AND(I259&lt;&gt;"",OR(NOT(ISNUMBER(I259)),I259&gt;TODAY())),AND(J259&lt;&gt;"",NOT(ISNUMBER(J259))),AND(M259&lt;&gt;"",NOT(ISNUMBER(M259))),AND(N259&lt;&gt;"",OR(NOT(ISNUMBER(N259)),N259&gt;TODAY())),AND(S259&lt;&gt;"",NOT(ISNUMBER(S259))),AND(G259="Completed",OR(I259="",P259="",J259="")),AND(G259&lt;&gt;"Completed",OR(I259&lt;&gt;"",H259="")),AND(K259="No",L259&lt;&gt;"Not required"),AND(K259="Yes",OR(L259="Not required",AND(L259&lt;&gt;"Competence confirmed",M259=""))),AND(OR(L259="Competence confirmed",L259="Further support needed"),OR(N259="",O259="",P259="")),AND(L259="Further support needed",T259&lt;&gt;"Open"),X259="Check action details",AND(T259="Closed",OR(Q259="",R259="",P259=""))),"Check required fields/dates","Recorded - verify evidence")))</f>
        <v/>
      </c>
    </row>
    <row r="260" spans="1:25" ht="32" customHeight="1">
      <c r="A260" s="6"/>
      <c r="B260" s="6"/>
      <c r="C260" s="6"/>
      <c r="D260" s="6"/>
      <c r="E260" s="6"/>
      <c r="F260" s="6"/>
      <c r="G260" s="6"/>
      <c r="H260" s="7"/>
      <c r="I260" s="7"/>
      <c r="J260" s="7"/>
      <c r="K260" s="6"/>
      <c r="L260" s="6"/>
      <c r="M260" s="7"/>
      <c r="N260" s="7"/>
      <c r="O260" s="6"/>
      <c r="P260" s="6"/>
      <c r="Q260" s="6"/>
      <c r="R260" s="6"/>
      <c r="S260" s="7"/>
      <c r="T260" s="6"/>
      <c r="U260" s="8">
        <f>IF(OR(A260="",F260&lt;&gt;"Active"),"",IF(G260="Completed","Completed",IF(H260="","Missing deadline",IF(H260&lt;TODAY(),"Overdue learning",IF(H260&lt;=TODAY()+30,"Due within 30 days","Scheduled")))))</f>
        <v/>
      </c>
      <c r="V260" s="8">
        <f>IF(OR(A260="",F260&lt;&gt;"Active"),"",IF(G260&lt;&gt;"Completed","Not yet completed",IF(J260="","Missing review date",IF(J260&lt;TODAY(),"Review overdue",IF(J260&lt;=TODAY()+30,"Review within 30 days","Scheduled")))))</f>
        <v/>
      </c>
      <c r="W260" s="8">
        <f>IF(OR(A260="",F260&lt;&gt;"Active"),"",IF(K260="No","Not required",IF(K260&lt;&gt;"Yes","Check requirement",IF(L260="Further support needed","Competence concern",IF(L260="Competence confirmed","Confirmed",IF(M260="","Missing assessment due",IF(M260&lt;TODAY(),"Assessment overdue","Assessment outstanding")))))))</f>
        <v/>
      </c>
      <c r="X260" s="8">
        <f>IF(OR(A260="",F260&lt;&gt;"Active"),"",IF(T260="Closed","Closed",IF(AND(T260="Not needed",Q260="",R260="",S260=""),"No action",IF(OR(Q260="",R260="",S260="",T260&lt;&gt;"Open"),"Check action details",IF(S260&lt;TODAY(),"Action overdue","Action open")))))</f>
        <v/>
      </c>
      <c r="Y260" s="8">
        <f>IF(COUNTA(A260:T260)=0,"",IF(F260="Archived","Archived",IF(OR(A260="",B260="",C260="",D260="",E260="",F260&lt;&gt;"Active",COUNTIF(Roles,B260)=0,COUNTIF(Branches,C260)=0,COUNTIF(LearningStatuses,G260)=0,COUNTIF(AssessmentRequired,K260)=0,COUNTIF(AssessmentStatuses,L260)=0,COUNTIF(ActionStatuses,T260)=0,AND(H260&lt;&gt;"",NOT(ISNUMBER(H260))),AND(I260&lt;&gt;"",OR(NOT(ISNUMBER(I260)),I260&gt;TODAY())),AND(J260&lt;&gt;"",NOT(ISNUMBER(J260))),AND(M260&lt;&gt;"",NOT(ISNUMBER(M260))),AND(N260&lt;&gt;"",OR(NOT(ISNUMBER(N260)),N260&gt;TODAY())),AND(S260&lt;&gt;"",NOT(ISNUMBER(S260))),AND(G260="Completed",OR(I260="",P260="",J260="")),AND(G260&lt;&gt;"Completed",OR(I260&lt;&gt;"",H260="")),AND(K260="No",L260&lt;&gt;"Not required"),AND(K260="Yes",OR(L260="Not required",AND(L260&lt;&gt;"Competence confirmed",M260=""))),AND(OR(L260="Competence confirmed",L260="Further support needed"),OR(N260="",O260="",P260="")),AND(L260="Further support needed",T260&lt;&gt;"Open"),X260="Check action details",AND(T260="Closed",OR(Q260="",R260="",P260=""))),"Check required fields/dates","Recorded - verify evidence")))</f>
        <v/>
      </c>
    </row>
    <row r="261" spans="1:25" ht="32" customHeight="1">
      <c r="A261" s="6"/>
      <c r="B261" s="6"/>
      <c r="C261" s="6"/>
      <c r="D261" s="6"/>
      <c r="E261" s="6"/>
      <c r="F261" s="6"/>
      <c r="G261" s="6"/>
      <c r="H261" s="7"/>
      <c r="I261" s="7"/>
      <c r="J261" s="7"/>
      <c r="K261" s="6"/>
      <c r="L261" s="6"/>
      <c r="M261" s="7"/>
      <c r="N261" s="7"/>
      <c r="O261" s="6"/>
      <c r="P261" s="6"/>
      <c r="Q261" s="6"/>
      <c r="R261" s="6"/>
      <c r="S261" s="7"/>
      <c r="T261" s="6"/>
      <c r="U261" s="8">
        <f>IF(OR(A261="",F261&lt;&gt;"Active"),"",IF(G261="Completed","Completed",IF(H261="","Missing deadline",IF(H261&lt;TODAY(),"Overdue learning",IF(H261&lt;=TODAY()+30,"Due within 30 days","Scheduled")))))</f>
        <v/>
      </c>
      <c r="V261" s="8">
        <f>IF(OR(A261="",F261&lt;&gt;"Active"),"",IF(G261&lt;&gt;"Completed","Not yet completed",IF(J261="","Missing review date",IF(J261&lt;TODAY(),"Review overdue",IF(J261&lt;=TODAY()+30,"Review within 30 days","Scheduled")))))</f>
        <v/>
      </c>
      <c r="W261" s="8">
        <f>IF(OR(A261="",F261&lt;&gt;"Active"),"",IF(K261="No","Not required",IF(K261&lt;&gt;"Yes","Check requirement",IF(L261="Further support needed","Competence concern",IF(L261="Competence confirmed","Confirmed",IF(M261="","Missing assessment due",IF(M261&lt;TODAY(),"Assessment overdue","Assessment outstanding")))))))</f>
        <v/>
      </c>
      <c r="X261" s="8">
        <f>IF(OR(A261="",F261&lt;&gt;"Active"),"",IF(T261="Closed","Closed",IF(AND(T261="Not needed",Q261="",R261="",S261=""),"No action",IF(OR(Q261="",R261="",S261="",T261&lt;&gt;"Open"),"Check action details",IF(S261&lt;TODAY(),"Action overdue","Action open")))))</f>
        <v/>
      </c>
      <c r="Y261" s="8">
        <f>IF(COUNTA(A261:T261)=0,"",IF(F261="Archived","Archived",IF(OR(A261="",B261="",C261="",D261="",E261="",F261&lt;&gt;"Active",COUNTIF(Roles,B261)=0,COUNTIF(Branches,C261)=0,COUNTIF(LearningStatuses,G261)=0,COUNTIF(AssessmentRequired,K261)=0,COUNTIF(AssessmentStatuses,L261)=0,COUNTIF(ActionStatuses,T261)=0,AND(H261&lt;&gt;"",NOT(ISNUMBER(H261))),AND(I261&lt;&gt;"",OR(NOT(ISNUMBER(I261)),I261&gt;TODAY())),AND(J261&lt;&gt;"",NOT(ISNUMBER(J261))),AND(M261&lt;&gt;"",NOT(ISNUMBER(M261))),AND(N261&lt;&gt;"",OR(NOT(ISNUMBER(N261)),N261&gt;TODAY())),AND(S261&lt;&gt;"",NOT(ISNUMBER(S261))),AND(G261="Completed",OR(I261="",P261="",J261="")),AND(G261&lt;&gt;"Completed",OR(I261&lt;&gt;"",H261="")),AND(K261="No",L261&lt;&gt;"Not required"),AND(K261="Yes",OR(L261="Not required",AND(L261&lt;&gt;"Competence confirmed",M261=""))),AND(OR(L261="Competence confirmed",L261="Further support needed"),OR(N261="",O261="",P261="")),AND(L261="Further support needed",T261&lt;&gt;"Open"),X261="Check action details",AND(T261="Closed",OR(Q261="",R261="",P261=""))),"Check required fields/dates","Recorded - verify evidence")))</f>
        <v/>
      </c>
    </row>
    <row r="262" spans="1:25" ht="32" customHeight="1">
      <c r="A262" s="6"/>
      <c r="B262" s="6"/>
      <c r="C262" s="6"/>
      <c r="D262" s="6"/>
      <c r="E262" s="6"/>
      <c r="F262" s="6"/>
      <c r="G262" s="6"/>
      <c r="H262" s="7"/>
      <c r="I262" s="7"/>
      <c r="J262" s="7"/>
      <c r="K262" s="6"/>
      <c r="L262" s="6"/>
      <c r="M262" s="7"/>
      <c r="N262" s="7"/>
      <c r="O262" s="6"/>
      <c r="P262" s="6"/>
      <c r="Q262" s="6"/>
      <c r="R262" s="6"/>
      <c r="S262" s="7"/>
      <c r="T262" s="6"/>
      <c r="U262" s="8">
        <f>IF(OR(A262="",F262&lt;&gt;"Active"),"",IF(G262="Completed","Completed",IF(H262="","Missing deadline",IF(H262&lt;TODAY(),"Overdue learning",IF(H262&lt;=TODAY()+30,"Due within 30 days","Scheduled")))))</f>
        <v/>
      </c>
      <c r="V262" s="8">
        <f>IF(OR(A262="",F262&lt;&gt;"Active"),"",IF(G262&lt;&gt;"Completed","Not yet completed",IF(J262="","Missing review date",IF(J262&lt;TODAY(),"Review overdue",IF(J262&lt;=TODAY()+30,"Review within 30 days","Scheduled")))))</f>
        <v/>
      </c>
      <c r="W262" s="8">
        <f>IF(OR(A262="",F262&lt;&gt;"Active"),"",IF(K262="No","Not required",IF(K262&lt;&gt;"Yes","Check requirement",IF(L262="Further support needed","Competence concern",IF(L262="Competence confirmed","Confirmed",IF(M262="","Missing assessment due",IF(M262&lt;TODAY(),"Assessment overdue","Assessment outstanding")))))))</f>
        <v/>
      </c>
      <c r="X262" s="8">
        <f>IF(OR(A262="",F262&lt;&gt;"Active"),"",IF(T262="Closed","Closed",IF(AND(T262="Not needed",Q262="",R262="",S262=""),"No action",IF(OR(Q262="",R262="",S262="",T262&lt;&gt;"Open"),"Check action details",IF(S262&lt;TODAY(),"Action overdue","Action open")))))</f>
        <v/>
      </c>
      <c r="Y262" s="8">
        <f>IF(COUNTA(A262:T262)=0,"",IF(F262="Archived","Archived",IF(OR(A262="",B262="",C262="",D262="",E262="",F262&lt;&gt;"Active",COUNTIF(Roles,B262)=0,COUNTIF(Branches,C262)=0,COUNTIF(LearningStatuses,G262)=0,COUNTIF(AssessmentRequired,K262)=0,COUNTIF(AssessmentStatuses,L262)=0,COUNTIF(ActionStatuses,T262)=0,AND(H262&lt;&gt;"",NOT(ISNUMBER(H262))),AND(I262&lt;&gt;"",OR(NOT(ISNUMBER(I262)),I262&gt;TODAY())),AND(J262&lt;&gt;"",NOT(ISNUMBER(J262))),AND(M262&lt;&gt;"",NOT(ISNUMBER(M262))),AND(N262&lt;&gt;"",OR(NOT(ISNUMBER(N262)),N262&gt;TODAY())),AND(S262&lt;&gt;"",NOT(ISNUMBER(S262))),AND(G262="Completed",OR(I262="",P262="",J262="")),AND(G262&lt;&gt;"Completed",OR(I262&lt;&gt;"",H262="")),AND(K262="No",L262&lt;&gt;"Not required"),AND(K262="Yes",OR(L262="Not required",AND(L262&lt;&gt;"Competence confirmed",M262=""))),AND(OR(L262="Competence confirmed",L262="Further support needed"),OR(N262="",O262="",P262="")),AND(L262="Further support needed",T262&lt;&gt;"Open"),X262="Check action details",AND(T262="Closed",OR(Q262="",R262="",P262=""))),"Check required fields/dates","Recorded - verify evidence")))</f>
        <v/>
      </c>
    </row>
    <row r="263" spans="1:25" ht="32" customHeight="1">
      <c r="A263" s="6"/>
      <c r="B263" s="6"/>
      <c r="C263" s="6"/>
      <c r="D263" s="6"/>
      <c r="E263" s="6"/>
      <c r="F263" s="6"/>
      <c r="G263" s="6"/>
      <c r="H263" s="7"/>
      <c r="I263" s="7"/>
      <c r="J263" s="7"/>
      <c r="K263" s="6"/>
      <c r="L263" s="6"/>
      <c r="M263" s="7"/>
      <c r="N263" s="7"/>
      <c r="O263" s="6"/>
      <c r="P263" s="6"/>
      <c r="Q263" s="6"/>
      <c r="R263" s="6"/>
      <c r="S263" s="7"/>
      <c r="T263" s="6"/>
      <c r="U263" s="8">
        <f>IF(OR(A263="",F263&lt;&gt;"Active"),"",IF(G263="Completed","Completed",IF(H263="","Missing deadline",IF(H263&lt;TODAY(),"Overdue learning",IF(H263&lt;=TODAY()+30,"Due within 30 days","Scheduled")))))</f>
        <v/>
      </c>
      <c r="V263" s="8">
        <f>IF(OR(A263="",F263&lt;&gt;"Active"),"",IF(G263&lt;&gt;"Completed","Not yet completed",IF(J263="","Missing review date",IF(J263&lt;TODAY(),"Review overdue",IF(J263&lt;=TODAY()+30,"Review within 30 days","Scheduled")))))</f>
        <v/>
      </c>
      <c r="W263" s="8">
        <f>IF(OR(A263="",F263&lt;&gt;"Active"),"",IF(K263="No","Not required",IF(K263&lt;&gt;"Yes","Check requirement",IF(L263="Further support needed","Competence concern",IF(L263="Competence confirmed","Confirmed",IF(M263="","Missing assessment due",IF(M263&lt;TODAY(),"Assessment overdue","Assessment outstanding")))))))</f>
        <v/>
      </c>
      <c r="X263" s="8">
        <f>IF(OR(A263="",F263&lt;&gt;"Active"),"",IF(T263="Closed","Closed",IF(AND(T263="Not needed",Q263="",R263="",S263=""),"No action",IF(OR(Q263="",R263="",S263="",T263&lt;&gt;"Open"),"Check action details",IF(S263&lt;TODAY(),"Action overdue","Action open")))))</f>
        <v/>
      </c>
      <c r="Y263" s="8">
        <f>IF(COUNTA(A263:T263)=0,"",IF(F263="Archived","Archived",IF(OR(A263="",B263="",C263="",D263="",E263="",F263&lt;&gt;"Active",COUNTIF(Roles,B263)=0,COUNTIF(Branches,C263)=0,COUNTIF(LearningStatuses,G263)=0,COUNTIF(AssessmentRequired,K263)=0,COUNTIF(AssessmentStatuses,L263)=0,COUNTIF(ActionStatuses,T263)=0,AND(H263&lt;&gt;"",NOT(ISNUMBER(H263))),AND(I263&lt;&gt;"",OR(NOT(ISNUMBER(I263)),I263&gt;TODAY())),AND(J263&lt;&gt;"",NOT(ISNUMBER(J263))),AND(M263&lt;&gt;"",NOT(ISNUMBER(M263))),AND(N263&lt;&gt;"",OR(NOT(ISNUMBER(N263)),N263&gt;TODAY())),AND(S263&lt;&gt;"",NOT(ISNUMBER(S263))),AND(G263="Completed",OR(I263="",P263="",J263="")),AND(G263&lt;&gt;"Completed",OR(I263&lt;&gt;"",H263="")),AND(K263="No",L263&lt;&gt;"Not required"),AND(K263="Yes",OR(L263="Not required",AND(L263&lt;&gt;"Competence confirmed",M263=""))),AND(OR(L263="Competence confirmed",L263="Further support needed"),OR(N263="",O263="",P263="")),AND(L263="Further support needed",T263&lt;&gt;"Open"),X263="Check action details",AND(T263="Closed",OR(Q263="",R263="",P263=""))),"Check required fields/dates","Recorded - verify evidence")))</f>
        <v/>
      </c>
    </row>
    <row r="264" spans="1:25" ht="32" customHeight="1">
      <c r="A264" s="6"/>
      <c r="B264" s="6"/>
      <c r="C264" s="6"/>
      <c r="D264" s="6"/>
      <c r="E264" s="6"/>
      <c r="F264" s="6"/>
      <c r="G264" s="6"/>
      <c r="H264" s="7"/>
      <c r="I264" s="7"/>
      <c r="J264" s="7"/>
      <c r="K264" s="6"/>
      <c r="L264" s="6"/>
      <c r="M264" s="7"/>
      <c r="N264" s="7"/>
      <c r="O264" s="6"/>
      <c r="P264" s="6"/>
      <c r="Q264" s="6"/>
      <c r="R264" s="6"/>
      <c r="S264" s="7"/>
      <c r="T264" s="6"/>
      <c r="U264" s="8">
        <f>IF(OR(A264="",F264&lt;&gt;"Active"),"",IF(G264="Completed","Completed",IF(H264="","Missing deadline",IF(H264&lt;TODAY(),"Overdue learning",IF(H264&lt;=TODAY()+30,"Due within 30 days","Scheduled")))))</f>
        <v/>
      </c>
      <c r="V264" s="8">
        <f>IF(OR(A264="",F264&lt;&gt;"Active"),"",IF(G264&lt;&gt;"Completed","Not yet completed",IF(J264="","Missing review date",IF(J264&lt;TODAY(),"Review overdue",IF(J264&lt;=TODAY()+30,"Review within 30 days","Scheduled")))))</f>
        <v/>
      </c>
      <c r="W264" s="8">
        <f>IF(OR(A264="",F264&lt;&gt;"Active"),"",IF(K264="No","Not required",IF(K264&lt;&gt;"Yes","Check requirement",IF(L264="Further support needed","Competence concern",IF(L264="Competence confirmed","Confirmed",IF(M264="","Missing assessment due",IF(M264&lt;TODAY(),"Assessment overdue","Assessment outstanding")))))))</f>
        <v/>
      </c>
      <c r="X264" s="8">
        <f>IF(OR(A264="",F264&lt;&gt;"Active"),"",IF(T264="Closed","Closed",IF(AND(T264="Not needed",Q264="",R264="",S264=""),"No action",IF(OR(Q264="",R264="",S264="",T264&lt;&gt;"Open"),"Check action details",IF(S264&lt;TODAY(),"Action overdue","Action open")))))</f>
        <v/>
      </c>
      <c r="Y264" s="8">
        <f>IF(COUNTA(A264:T264)=0,"",IF(F264="Archived","Archived",IF(OR(A264="",B264="",C264="",D264="",E264="",F264&lt;&gt;"Active",COUNTIF(Roles,B264)=0,COUNTIF(Branches,C264)=0,COUNTIF(LearningStatuses,G264)=0,COUNTIF(AssessmentRequired,K264)=0,COUNTIF(AssessmentStatuses,L264)=0,COUNTIF(ActionStatuses,T264)=0,AND(H264&lt;&gt;"",NOT(ISNUMBER(H264))),AND(I264&lt;&gt;"",OR(NOT(ISNUMBER(I264)),I264&gt;TODAY())),AND(J264&lt;&gt;"",NOT(ISNUMBER(J264))),AND(M264&lt;&gt;"",NOT(ISNUMBER(M264))),AND(N264&lt;&gt;"",OR(NOT(ISNUMBER(N264)),N264&gt;TODAY())),AND(S264&lt;&gt;"",NOT(ISNUMBER(S264))),AND(G264="Completed",OR(I264="",P264="",J264="")),AND(G264&lt;&gt;"Completed",OR(I264&lt;&gt;"",H264="")),AND(K264="No",L264&lt;&gt;"Not required"),AND(K264="Yes",OR(L264="Not required",AND(L264&lt;&gt;"Competence confirmed",M264=""))),AND(OR(L264="Competence confirmed",L264="Further support needed"),OR(N264="",O264="",P264="")),AND(L264="Further support needed",T264&lt;&gt;"Open"),X264="Check action details",AND(T264="Closed",OR(Q264="",R264="",P264=""))),"Check required fields/dates","Recorded - verify evidence")))</f>
        <v/>
      </c>
    </row>
    <row r="265" spans="1:25" ht="32" customHeight="1">
      <c r="A265" s="6"/>
      <c r="B265" s="6"/>
      <c r="C265" s="6"/>
      <c r="D265" s="6"/>
      <c r="E265" s="6"/>
      <c r="F265" s="6"/>
      <c r="G265" s="6"/>
      <c r="H265" s="7"/>
      <c r="I265" s="7"/>
      <c r="J265" s="7"/>
      <c r="K265" s="6"/>
      <c r="L265" s="6"/>
      <c r="M265" s="7"/>
      <c r="N265" s="7"/>
      <c r="O265" s="6"/>
      <c r="P265" s="6"/>
      <c r="Q265" s="6"/>
      <c r="R265" s="6"/>
      <c r="S265" s="7"/>
      <c r="T265" s="6"/>
      <c r="U265" s="8">
        <f>IF(OR(A265="",F265&lt;&gt;"Active"),"",IF(G265="Completed","Completed",IF(H265="","Missing deadline",IF(H265&lt;TODAY(),"Overdue learning",IF(H265&lt;=TODAY()+30,"Due within 30 days","Scheduled")))))</f>
        <v/>
      </c>
      <c r="V265" s="8">
        <f>IF(OR(A265="",F265&lt;&gt;"Active"),"",IF(G265&lt;&gt;"Completed","Not yet completed",IF(J265="","Missing review date",IF(J265&lt;TODAY(),"Review overdue",IF(J265&lt;=TODAY()+30,"Review within 30 days","Scheduled")))))</f>
        <v/>
      </c>
      <c r="W265" s="8">
        <f>IF(OR(A265="",F265&lt;&gt;"Active"),"",IF(K265="No","Not required",IF(K265&lt;&gt;"Yes","Check requirement",IF(L265="Further support needed","Competence concern",IF(L265="Competence confirmed","Confirmed",IF(M265="","Missing assessment due",IF(M265&lt;TODAY(),"Assessment overdue","Assessment outstanding")))))))</f>
        <v/>
      </c>
      <c r="X265" s="8">
        <f>IF(OR(A265="",F265&lt;&gt;"Active"),"",IF(T265="Closed","Closed",IF(AND(T265="Not needed",Q265="",R265="",S265=""),"No action",IF(OR(Q265="",R265="",S265="",T265&lt;&gt;"Open"),"Check action details",IF(S265&lt;TODAY(),"Action overdue","Action open")))))</f>
        <v/>
      </c>
      <c r="Y265" s="8">
        <f>IF(COUNTA(A265:T265)=0,"",IF(F265="Archived","Archived",IF(OR(A265="",B265="",C265="",D265="",E265="",F265&lt;&gt;"Active",COUNTIF(Roles,B265)=0,COUNTIF(Branches,C265)=0,COUNTIF(LearningStatuses,G265)=0,COUNTIF(AssessmentRequired,K265)=0,COUNTIF(AssessmentStatuses,L265)=0,COUNTIF(ActionStatuses,T265)=0,AND(H265&lt;&gt;"",NOT(ISNUMBER(H265))),AND(I265&lt;&gt;"",OR(NOT(ISNUMBER(I265)),I265&gt;TODAY())),AND(J265&lt;&gt;"",NOT(ISNUMBER(J265))),AND(M265&lt;&gt;"",NOT(ISNUMBER(M265))),AND(N265&lt;&gt;"",OR(NOT(ISNUMBER(N265)),N265&gt;TODAY())),AND(S265&lt;&gt;"",NOT(ISNUMBER(S265))),AND(G265="Completed",OR(I265="",P265="",J265="")),AND(G265&lt;&gt;"Completed",OR(I265&lt;&gt;"",H265="")),AND(K265="No",L265&lt;&gt;"Not required"),AND(K265="Yes",OR(L265="Not required",AND(L265&lt;&gt;"Competence confirmed",M265=""))),AND(OR(L265="Competence confirmed",L265="Further support needed"),OR(N265="",O265="",P265="")),AND(L265="Further support needed",T265&lt;&gt;"Open"),X265="Check action details",AND(T265="Closed",OR(Q265="",R265="",P265=""))),"Check required fields/dates","Recorded - verify evidence")))</f>
        <v/>
      </c>
    </row>
    <row r="266" spans="1:25" ht="32" customHeight="1">
      <c r="A266" s="6"/>
      <c r="B266" s="6"/>
      <c r="C266" s="6"/>
      <c r="D266" s="6"/>
      <c r="E266" s="6"/>
      <c r="F266" s="6"/>
      <c r="G266" s="6"/>
      <c r="H266" s="7"/>
      <c r="I266" s="7"/>
      <c r="J266" s="7"/>
      <c r="K266" s="6"/>
      <c r="L266" s="6"/>
      <c r="M266" s="7"/>
      <c r="N266" s="7"/>
      <c r="O266" s="6"/>
      <c r="P266" s="6"/>
      <c r="Q266" s="6"/>
      <c r="R266" s="6"/>
      <c r="S266" s="7"/>
      <c r="T266" s="6"/>
      <c r="U266" s="8">
        <f>IF(OR(A266="",F266&lt;&gt;"Active"),"",IF(G266="Completed","Completed",IF(H266="","Missing deadline",IF(H266&lt;TODAY(),"Overdue learning",IF(H266&lt;=TODAY()+30,"Due within 30 days","Scheduled")))))</f>
        <v/>
      </c>
      <c r="V266" s="8">
        <f>IF(OR(A266="",F266&lt;&gt;"Active"),"",IF(G266&lt;&gt;"Completed","Not yet completed",IF(J266="","Missing review date",IF(J266&lt;TODAY(),"Review overdue",IF(J266&lt;=TODAY()+30,"Review within 30 days","Scheduled")))))</f>
        <v/>
      </c>
      <c r="W266" s="8">
        <f>IF(OR(A266="",F266&lt;&gt;"Active"),"",IF(K266="No","Not required",IF(K266&lt;&gt;"Yes","Check requirement",IF(L266="Further support needed","Competence concern",IF(L266="Competence confirmed","Confirmed",IF(M266="","Missing assessment due",IF(M266&lt;TODAY(),"Assessment overdue","Assessment outstanding")))))))</f>
        <v/>
      </c>
      <c r="X266" s="8">
        <f>IF(OR(A266="",F266&lt;&gt;"Active"),"",IF(T266="Closed","Closed",IF(AND(T266="Not needed",Q266="",R266="",S266=""),"No action",IF(OR(Q266="",R266="",S266="",T266&lt;&gt;"Open"),"Check action details",IF(S266&lt;TODAY(),"Action overdue","Action open")))))</f>
        <v/>
      </c>
      <c r="Y266" s="8">
        <f>IF(COUNTA(A266:T266)=0,"",IF(F266="Archived","Archived",IF(OR(A266="",B266="",C266="",D266="",E266="",F266&lt;&gt;"Active",COUNTIF(Roles,B266)=0,COUNTIF(Branches,C266)=0,COUNTIF(LearningStatuses,G266)=0,COUNTIF(AssessmentRequired,K266)=0,COUNTIF(AssessmentStatuses,L266)=0,COUNTIF(ActionStatuses,T266)=0,AND(H266&lt;&gt;"",NOT(ISNUMBER(H266))),AND(I266&lt;&gt;"",OR(NOT(ISNUMBER(I266)),I266&gt;TODAY())),AND(J266&lt;&gt;"",NOT(ISNUMBER(J266))),AND(M266&lt;&gt;"",NOT(ISNUMBER(M266))),AND(N266&lt;&gt;"",OR(NOT(ISNUMBER(N266)),N266&gt;TODAY())),AND(S266&lt;&gt;"",NOT(ISNUMBER(S266))),AND(G266="Completed",OR(I266="",P266="",J266="")),AND(G266&lt;&gt;"Completed",OR(I266&lt;&gt;"",H266="")),AND(K266="No",L266&lt;&gt;"Not required"),AND(K266="Yes",OR(L266="Not required",AND(L266&lt;&gt;"Competence confirmed",M266=""))),AND(OR(L266="Competence confirmed",L266="Further support needed"),OR(N266="",O266="",P266="")),AND(L266="Further support needed",T266&lt;&gt;"Open"),X266="Check action details",AND(T266="Closed",OR(Q266="",R266="",P266=""))),"Check required fields/dates","Recorded - verify evidence")))</f>
        <v/>
      </c>
    </row>
    <row r="267" spans="1:25" ht="32" customHeight="1">
      <c r="A267" s="6"/>
      <c r="B267" s="6"/>
      <c r="C267" s="6"/>
      <c r="D267" s="6"/>
      <c r="E267" s="6"/>
      <c r="F267" s="6"/>
      <c r="G267" s="6"/>
      <c r="H267" s="7"/>
      <c r="I267" s="7"/>
      <c r="J267" s="7"/>
      <c r="K267" s="6"/>
      <c r="L267" s="6"/>
      <c r="M267" s="7"/>
      <c r="N267" s="7"/>
      <c r="O267" s="6"/>
      <c r="P267" s="6"/>
      <c r="Q267" s="6"/>
      <c r="R267" s="6"/>
      <c r="S267" s="7"/>
      <c r="T267" s="6"/>
      <c r="U267" s="8">
        <f>IF(OR(A267="",F267&lt;&gt;"Active"),"",IF(G267="Completed","Completed",IF(H267="","Missing deadline",IF(H267&lt;TODAY(),"Overdue learning",IF(H267&lt;=TODAY()+30,"Due within 30 days","Scheduled")))))</f>
        <v/>
      </c>
      <c r="V267" s="8">
        <f>IF(OR(A267="",F267&lt;&gt;"Active"),"",IF(G267&lt;&gt;"Completed","Not yet completed",IF(J267="","Missing review date",IF(J267&lt;TODAY(),"Review overdue",IF(J267&lt;=TODAY()+30,"Review within 30 days","Scheduled")))))</f>
        <v/>
      </c>
      <c r="W267" s="8">
        <f>IF(OR(A267="",F267&lt;&gt;"Active"),"",IF(K267="No","Not required",IF(K267&lt;&gt;"Yes","Check requirement",IF(L267="Further support needed","Competence concern",IF(L267="Competence confirmed","Confirmed",IF(M267="","Missing assessment due",IF(M267&lt;TODAY(),"Assessment overdue","Assessment outstanding")))))))</f>
        <v/>
      </c>
      <c r="X267" s="8">
        <f>IF(OR(A267="",F267&lt;&gt;"Active"),"",IF(T267="Closed","Closed",IF(AND(T267="Not needed",Q267="",R267="",S267=""),"No action",IF(OR(Q267="",R267="",S267="",T267&lt;&gt;"Open"),"Check action details",IF(S267&lt;TODAY(),"Action overdue","Action open")))))</f>
        <v/>
      </c>
      <c r="Y267" s="8">
        <f>IF(COUNTA(A267:T267)=0,"",IF(F267="Archived","Archived",IF(OR(A267="",B267="",C267="",D267="",E267="",F267&lt;&gt;"Active",COUNTIF(Roles,B267)=0,COUNTIF(Branches,C267)=0,COUNTIF(LearningStatuses,G267)=0,COUNTIF(AssessmentRequired,K267)=0,COUNTIF(AssessmentStatuses,L267)=0,COUNTIF(ActionStatuses,T267)=0,AND(H267&lt;&gt;"",NOT(ISNUMBER(H267))),AND(I267&lt;&gt;"",OR(NOT(ISNUMBER(I267)),I267&gt;TODAY())),AND(J267&lt;&gt;"",NOT(ISNUMBER(J267))),AND(M267&lt;&gt;"",NOT(ISNUMBER(M267))),AND(N267&lt;&gt;"",OR(NOT(ISNUMBER(N267)),N267&gt;TODAY())),AND(S267&lt;&gt;"",NOT(ISNUMBER(S267))),AND(G267="Completed",OR(I267="",P267="",J267="")),AND(G267&lt;&gt;"Completed",OR(I267&lt;&gt;"",H267="")),AND(K267="No",L267&lt;&gt;"Not required"),AND(K267="Yes",OR(L267="Not required",AND(L267&lt;&gt;"Competence confirmed",M267=""))),AND(OR(L267="Competence confirmed",L267="Further support needed"),OR(N267="",O267="",P267="")),AND(L267="Further support needed",T267&lt;&gt;"Open"),X267="Check action details",AND(T267="Closed",OR(Q267="",R267="",P267=""))),"Check required fields/dates","Recorded - verify evidence")))</f>
        <v/>
      </c>
    </row>
    <row r="268" spans="1:25" ht="32" customHeight="1">
      <c r="A268" s="6"/>
      <c r="B268" s="6"/>
      <c r="C268" s="6"/>
      <c r="D268" s="6"/>
      <c r="E268" s="6"/>
      <c r="F268" s="6"/>
      <c r="G268" s="6"/>
      <c r="H268" s="7"/>
      <c r="I268" s="7"/>
      <c r="J268" s="7"/>
      <c r="K268" s="6"/>
      <c r="L268" s="6"/>
      <c r="M268" s="7"/>
      <c r="N268" s="7"/>
      <c r="O268" s="6"/>
      <c r="P268" s="6"/>
      <c r="Q268" s="6"/>
      <c r="R268" s="6"/>
      <c r="S268" s="7"/>
      <c r="T268" s="6"/>
      <c r="U268" s="8">
        <f>IF(OR(A268="",F268&lt;&gt;"Active"),"",IF(G268="Completed","Completed",IF(H268="","Missing deadline",IF(H268&lt;TODAY(),"Overdue learning",IF(H268&lt;=TODAY()+30,"Due within 30 days","Scheduled")))))</f>
        <v/>
      </c>
      <c r="V268" s="8">
        <f>IF(OR(A268="",F268&lt;&gt;"Active"),"",IF(G268&lt;&gt;"Completed","Not yet completed",IF(J268="","Missing review date",IF(J268&lt;TODAY(),"Review overdue",IF(J268&lt;=TODAY()+30,"Review within 30 days","Scheduled")))))</f>
        <v/>
      </c>
      <c r="W268" s="8">
        <f>IF(OR(A268="",F268&lt;&gt;"Active"),"",IF(K268="No","Not required",IF(K268&lt;&gt;"Yes","Check requirement",IF(L268="Further support needed","Competence concern",IF(L268="Competence confirmed","Confirmed",IF(M268="","Missing assessment due",IF(M268&lt;TODAY(),"Assessment overdue","Assessment outstanding")))))))</f>
        <v/>
      </c>
      <c r="X268" s="8">
        <f>IF(OR(A268="",F268&lt;&gt;"Active"),"",IF(T268="Closed","Closed",IF(AND(T268="Not needed",Q268="",R268="",S268=""),"No action",IF(OR(Q268="",R268="",S268="",T268&lt;&gt;"Open"),"Check action details",IF(S268&lt;TODAY(),"Action overdue","Action open")))))</f>
        <v/>
      </c>
      <c r="Y268" s="8">
        <f>IF(COUNTA(A268:T268)=0,"",IF(F268="Archived","Archived",IF(OR(A268="",B268="",C268="",D268="",E268="",F268&lt;&gt;"Active",COUNTIF(Roles,B268)=0,COUNTIF(Branches,C268)=0,COUNTIF(LearningStatuses,G268)=0,COUNTIF(AssessmentRequired,K268)=0,COUNTIF(AssessmentStatuses,L268)=0,COUNTIF(ActionStatuses,T268)=0,AND(H268&lt;&gt;"",NOT(ISNUMBER(H268))),AND(I268&lt;&gt;"",OR(NOT(ISNUMBER(I268)),I268&gt;TODAY())),AND(J268&lt;&gt;"",NOT(ISNUMBER(J268))),AND(M268&lt;&gt;"",NOT(ISNUMBER(M268))),AND(N268&lt;&gt;"",OR(NOT(ISNUMBER(N268)),N268&gt;TODAY())),AND(S268&lt;&gt;"",NOT(ISNUMBER(S268))),AND(G268="Completed",OR(I268="",P268="",J268="")),AND(G268&lt;&gt;"Completed",OR(I268&lt;&gt;"",H268="")),AND(K268="No",L268&lt;&gt;"Not required"),AND(K268="Yes",OR(L268="Not required",AND(L268&lt;&gt;"Competence confirmed",M268=""))),AND(OR(L268="Competence confirmed",L268="Further support needed"),OR(N268="",O268="",P268="")),AND(L268="Further support needed",T268&lt;&gt;"Open"),X268="Check action details",AND(T268="Closed",OR(Q268="",R268="",P268=""))),"Check required fields/dates","Recorded - verify evidence")))</f>
        <v/>
      </c>
    </row>
    <row r="269" spans="1:25" ht="32" customHeight="1">
      <c r="A269" s="6"/>
      <c r="B269" s="6"/>
      <c r="C269" s="6"/>
      <c r="D269" s="6"/>
      <c r="E269" s="6"/>
      <c r="F269" s="6"/>
      <c r="G269" s="6"/>
      <c r="H269" s="7"/>
      <c r="I269" s="7"/>
      <c r="J269" s="7"/>
      <c r="K269" s="6"/>
      <c r="L269" s="6"/>
      <c r="M269" s="7"/>
      <c r="N269" s="7"/>
      <c r="O269" s="6"/>
      <c r="P269" s="6"/>
      <c r="Q269" s="6"/>
      <c r="R269" s="6"/>
      <c r="S269" s="7"/>
      <c r="T269" s="6"/>
      <c r="U269" s="8">
        <f>IF(OR(A269="",F269&lt;&gt;"Active"),"",IF(G269="Completed","Completed",IF(H269="","Missing deadline",IF(H269&lt;TODAY(),"Overdue learning",IF(H269&lt;=TODAY()+30,"Due within 30 days","Scheduled")))))</f>
        <v/>
      </c>
      <c r="V269" s="8">
        <f>IF(OR(A269="",F269&lt;&gt;"Active"),"",IF(G269&lt;&gt;"Completed","Not yet completed",IF(J269="","Missing review date",IF(J269&lt;TODAY(),"Review overdue",IF(J269&lt;=TODAY()+30,"Review within 30 days","Scheduled")))))</f>
        <v/>
      </c>
      <c r="W269" s="8">
        <f>IF(OR(A269="",F269&lt;&gt;"Active"),"",IF(K269="No","Not required",IF(K269&lt;&gt;"Yes","Check requirement",IF(L269="Further support needed","Competence concern",IF(L269="Competence confirmed","Confirmed",IF(M269="","Missing assessment due",IF(M269&lt;TODAY(),"Assessment overdue","Assessment outstanding")))))))</f>
        <v/>
      </c>
      <c r="X269" s="8">
        <f>IF(OR(A269="",F269&lt;&gt;"Active"),"",IF(T269="Closed","Closed",IF(AND(T269="Not needed",Q269="",R269="",S269=""),"No action",IF(OR(Q269="",R269="",S269="",T269&lt;&gt;"Open"),"Check action details",IF(S269&lt;TODAY(),"Action overdue","Action open")))))</f>
        <v/>
      </c>
      <c r="Y269" s="8">
        <f>IF(COUNTA(A269:T269)=0,"",IF(F269="Archived","Archived",IF(OR(A269="",B269="",C269="",D269="",E269="",F269&lt;&gt;"Active",COUNTIF(Roles,B269)=0,COUNTIF(Branches,C269)=0,COUNTIF(LearningStatuses,G269)=0,COUNTIF(AssessmentRequired,K269)=0,COUNTIF(AssessmentStatuses,L269)=0,COUNTIF(ActionStatuses,T269)=0,AND(H269&lt;&gt;"",NOT(ISNUMBER(H269))),AND(I269&lt;&gt;"",OR(NOT(ISNUMBER(I269)),I269&gt;TODAY())),AND(J269&lt;&gt;"",NOT(ISNUMBER(J269))),AND(M269&lt;&gt;"",NOT(ISNUMBER(M269))),AND(N269&lt;&gt;"",OR(NOT(ISNUMBER(N269)),N269&gt;TODAY())),AND(S269&lt;&gt;"",NOT(ISNUMBER(S269))),AND(G269="Completed",OR(I269="",P269="",J269="")),AND(G269&lt;&gt;"Completed",OR(I269&lt;&gt;"",H269="")),AND(K269="No",L269&lt;&gt;"Not required"),AND(K269="Yes",OR(L269="Not required",AND(L269&lt;&gt;"Competence confirmed",M269=""))),AND(OR(L269="Competence confirmed",L269="Further support needed"),OR(N269="",O269="",P269="")),AND(L269="Further support needed",T269&lt;&gt;"Open"),X269="Check action details",AND(T269="Closed",OR(Q269="",R269="",P269=""))),"Check required fields/dates","Recorded - verify evidence")))</f>
        <v/>
      </c>
    </row>
    <row r="270" spans="1:25" ht="32" customHeight="1">
      <c r="A270" s="6"/>
      <c r="B270" s="6"/>
      <c r="C270" s="6"/>
      <c r="D270" s="6"/>
      <c r="E270" s="6"/>
      <c r="F270" s="6"/>
      <c r="G270" s="6"/>
      <c r="H270" s="7"/>
      <c r="I270" s="7"/>
      <c r="J270" s="7"/>
      <c r="K270" s="6"/>
      <c r="L270" s="6"/>
      <c r="M270" s="7"/>
      <c r="N270" s="7"/>
      <c r="O270" s="6"/>
      <c r="P270" s="6"/>
      <c r="Q270" s="6"/>
      <c r="R270" s="6"/>
      <c r="S270" s="7"/>
      <c r="T270" s="6"/>
      <c r="U270" s="8">
        <f>IF(OR(A270="",F270&lt;&gt;"Active"),"",IF(G270="Completed","Completed",IF(H270="","Missing deadline",IF(H270&lt;TODAY(),"Overdue learning",IF(H270&lt;=TODAY()+30,"Due within 30 days","Scheduled")))))</f>
        <v/>
      </c>
      <c r="V270" s="8">
        <f>IF(OR(A270="",F270&lt;&gt;"Active"),"",IF(G270&lt;&gt;"Completed","Not yet completed",IF(J270="","Missing review date",IF(J270&lt;TODAY(),"Review overdue",IF(J270&lt;=TODAY()+30,"Review within 30 days","Scheduled")))))</f>
        <v/>
      </c>
      <c r="W270" s="8">
        <f>IF(OR(A270="",F270&lt;&gt;"Active"),"",IF(K270="No","Not required",IF(K270&lt;&gt;"Yes","Check requirement",IF(L270="Further support needed","Competence concern",IF(L270="Competence confirmed","Confirmed",IF(M270="","Missing assessment due",IF(M270&lt;TODAY(),"Assessment overdue","Assessment outstanding")))))))</f>
        <v/>
      </c>
      <c r="X270" s="8">
        <f>IF(OR(A270="",F270&lt;&gt;"Active"),"",IF(T270="Closed","Closed",IF(AND(T270="Not needed",Q270="",R270="",S270=""),"No action",IF(OR(Q270="",R270="",S270="",T270&lt;&gt;"Open"),"Check action details",IF(S270&lt;TODAY(),"Action overdue","Action open")))))</f>
        <v/>
      </c>
      <c r="Y270" s="8">
        <f>IF(COUNTA(A270:T270)=0,"",IF(F270="Archived","Archived",IF(OR(A270="",B270="",C270="",D270="",E270="",F270&lt;&gt;"Active",COUNTIF(Roles,B270)=0,COUNTIF(Branches,C270)=0,COUNTIF(LearningStatuses,G270)=0,COUNTIF(AssessmentRequired,K270)=0,COUNTIF(AssessmentStatuses,L270)=0,COUNTIF(ActionStatuses,T270)=0,AND(H270&lt;&gt;"",NOT(ISNUMBER(H270))),AND(I270&lt;&gt;"",OR(NOT(ISNUMBER(I270)),I270&gt;TODAY())),AND(J270&lt;&gt;"",NOT(ISNUMBER(J270))),AND(M270&lt;&gt;"",NOT(ISNUMBER(M270))),AND(N270&lt;&gt;"",OR(NOT(ISNUMBER(N270)),N270&gt;TODAY())),AND(S270&lt;&gt;"",NOT(ISNUMBER(S270))),AND(G270="Completed",OR(I270="",P270="",J270="")),AND(G270&lt;&gt;"Completed",OR(I270&lt;&gt;"",H270="")),AND(K270="No",L270&lt;&gt;"Not required"),AND(K270="Yes",OR(L270="Not required",AND(L270&lt;&gt;"Competence confirmed",M270=""))),AND(OR(L270="Competence confirmed",L270="Further support needed"),OR(N270="",O270="",P270="")),AND(L270="Further support needed",T270&lt;&gt;"Open"),X270="Check action details",AND(T270="Closed",OR(Q270="",R270="",P270=""))),"Check required fields/dates","Recorded - verify evidence")))</f>
        <v/>
      </c>
    </row>
    <row r="271" spans="1:25" ht="32" customHeight="1">
      <c r="A271" s="6"/>
      <c r="B271" s="6"/>
      <c r="C271" s="6"/>
      <c r="D271" s="6"/>
      <c r="E271" s="6"/>
      <c r="F271" s="6"/>
      <c r="G271" s="6"/>
      <c r="H271" s="7"/>
      <c r="I271" s="7"/>
      <c r="J271" s="7"/>
      <c r="K271" s="6"/>
      <c r="L271" s="6"/>
      <c r="M271" s="7"/>
      <c r="N271" s="7"/>
      <c r="O271" s="6"/>
      <c r="P271" s="6"/>
      <c r="Q271" s="6"/>
      <c r="R271" s="6"/>
      <c r="S271" s="7"/>
      <c r="T271" s="6"/>
      <c r="U271" s="8">
        <f>IF(OR(A271="",F271&lt;&gt;"Active"),"",IF(G271="Completed","Completed",IF(H271="","Missing deadline",IF(H271&lt;TODAY(),"Overdue learning",IF(H271&lt;=TODAY()+30,"Due within 30 days","Scheduled")))))</f>
        <v/>
      </c>
      <c r="V271" s="8">
        <f>IF(OR(A271="",F271&lt;&gt;"Active"),"",IF(G271&lt;&gt;"Completed","Not yet completed",IF(J271="","Missing review date",IF(J271&lt;TODAY(),"Review overdue",IF(J271&lt;=TODAY()+30,"Review within 30 days","Scheduled")))))</f>
        <v/>
      </c>
      <c r="W271" s="8">
        <f>IF(OR(A271="",F271&lt;&gt;"Active"),"",IF(K271="No","Not required",IF(K271&lt;&gt;"Yes","Check requirement",IF(L271="Further support needed","Competence concern",IF(L271="Competence confirmed","Confirmed",IF(M271="","Missing assessment due",IF(M271&lt;TODAY(),"Assessment overdue","Assessment outstanding")))))))</f>
        <v/>
      </c>
      <c r="X271" s="8">
        <f>IF(OR(A271="",F271&lt;&gt;"Active"),"",IF(T271="Closed","Closed",IF(AND(T271="Not needed",Q271="",R271="",S271=""),"No action",IF(OR(Q271="",R271="",S271="",T271&lt;&gt;"Open"),"Check action details",IF(S271&lt;TODAY(),"Action overdue","Action open")))))</f>
        <v/>
      </c>
      <c r="Y271" s="8">
        <f>IF(COUNTA(A271:T271)=0,"",IF(F271="Archived","Archived",IF(OR(A271="",B271="",C271="",D271="",E271="",F271&lt;&gt;"Active",COUNTIF(Roles,B271)=0,COUNTIF(Branches,C271)=0,COUNTIF(LearningStatuses,G271)=0,COUNTIF(AssessmentRequired,K271)=0,COUNTIF(AssessmentStatuses,L271)=0,COUNTIF(ActionStatuses,T271)=0,AND(H271&lt;&gt;"",NOT(ISNUMBER(H271))),AND(I271&lt;&gt;"",OR(NOT(ISNUMBER(I271)),I271&gt;TODAY())),AND(J271&lt;&gt;"",NOT(ISNUMBER(J271))),AND(M271&lt;&gt;"",NOT(ISNUMBER(M271))),AND(N271&lt;&gt;"",OR(NOT(ISNUMBER(N271)),N271&gt;TODAY())),AND(S271&lt;&gt;"",NOT(ISNUMBER(S271))),AND(G271="Completed",OR(I271="",P271="",J271="")),AND(G271&lt;&gt;"Completed",OR(I271&lt;&gt;"",H271="")),AND(K271="No",L271&lt;&gt;"Not required"),AND(K271="Yes",OR(L271="Not required",AND(L271&lt;&gt;"Competence confirmed",M271=""))),AND(OR(L271="Competence confirmed",L271="Further support needed"),OR(N271="",O271="",P271="")),AND(L271="Further support needed",T271&lt;&gt;"Open"),X271="Check action details",AND(T271="Closed",OR(Q271="",R271="",P271=""))),"Check required fields/dates","Recorded - verify evidence")))</f>
        <v/>
      </c>
    </row>
    <row r="272" spans="1:25" ht="32" customHeight="1">
      <c r="A272" s="6"/>
      <c r="B272" s="6"/>
      <c r="C272" s="6"/>
      <c r="D272" s="6"/>
      <c r="E272" s="6"/>
      <c r="F272" s="6"/>
      <c r="G272" s="6"/>
      <c r="H272" s="7"/>
      <c r="I272" s="7"/>
      <c r="J272" s="7"/>
      <c r="K272" s="6"/>
      <c r="L272" s="6"/>
      <c r="M272" s="7"/>
      <c r="N272" s="7"/>
      <c r="O272" s="6"/>
      <c r="P272" s="6"/>
      <c r="Q272" s="6"/>
      <c r="R272" s="6"/>
      <c r="S272" s="7"/>
      <c r="T272" s="6"/>
      <c r="U272" s="8">
        <f>IF(OR(A272="",F272&lt;&gt;"Active"),"",IF(G272="Completed","Completed",IF(H272="","Missing deadline",IF(H272&lt;TODAY(),"Overdue learning",IF(H272&lt;=TODAY()+30,"Due within 30 days","Scheduled")))))</f>
        <v/>
      </c>
      <c r="V272" s="8">
        <f>IF(OR(A272="",F272&lt;&gt;"Active"),"",IF(G272&lt;&gt;"Completed","Not yet completed",IF(J272="","Missing review date",IF(J272&lt;TODAY(),"Review overdue",IF(J272&lt;=TODAY()+30,"Review within 30 days","Scheduled")))))</f>
        <v/>
      </c>
      <c r="W272" s="8">
        <f>IF(OR(A272="",F272&lt;&gt;"Active"),"",IF(K272="No","Not required",IF(K272&lt;&gt;"Yes","Check requirement",IF(L272="Further support needed","Competence concern",IF(L272="Competence confirmed","Confirmed",IF(M272="","Missing assessment due",IF(M272&lt;TODAY(),"Assessment overdue","Assessment outstanding")))))))</f>
        <v/>
      </c>
      <c r="X272" s="8">
        <f>IF(OR(A272="",F272&lt;&gt;"Active"),"",IF(T272="Closed","Closed",IF(AND(T272="Not needed",Q272="",R272="",S272=""),"No action",IF(OR(Q272="",R272="",S272="",T272&lt;&gt;"Open"),"Check action details",IF(S272&lt;TODAY(),"Action overdue","Action open")))))</f>
        <v/>
      </c>
      <c r="Y272" s="8">
        <f>IF(COUNTA(A272:T272)=0,"",IF(F272="Archived","Archived",IF(OR(A272="",B272="",C272="",D272="",E272="",F272&lt;&gt;"Active",COUNTIF(Roles,B272)=0,COUNTIF(Branches,C272)=0,COUNTIF(LearningStatuses,G272)=0,COUNTIF(AssessmentRequired,K272)=0,COUNTIF(AssessmentStatuses,L272)=0,COUNTIF(ActionStatuses,T272)=0,AND(H272&lt;&gt;"",NOT(ISNUMBER(H272))),AND(I272&lt;&gt;"",OR(NOT(ISNUMBER(I272)),I272&gt;TODAY())),AND(J272&lt;&gt;"",NOT(ISNUMBER(J272))),AND(M272&lt;&gt;"",NOT(ISNUMBER(M272))),AND(N272&lt;&gt;"",OR(NOT(ISNUMBER(N272)),N272&gt;TODAY())),AND(S272&lt;&gt;"",NOT(ISNUMBER(S272))),AND(G272="Completed",OR(I272="",P272="",J272="")),AND(G272&lt;&gt;"Completed",OR(I272&lt;&gt;"",H272="")),AND(K272="No",L272&lt;&gt;"Not required"),AND(K272="Yes",OR(L272="Not required",AND(L272&lt;&gt;"Competence confirmed",M272=""))),AND(OR(L272="Competence confirmed",L272="Further support needed"),OR(N272="",O272="",P272="")),AND(L272="Further support needed",T272&lt;&gt;"Open"),X272="Check action details",AND(T272="Closed",OR(Q272="",R272="",P272=""))),"Check required fields/dates","Recorded - verify evidence")))</f>
        <v/>
      </c>
    </row>
    <row r="273" spans="1:25" ht="32" customHeight="1">
      <c r="A273" s="6"/>
      <c r="B273" s="6"/>
      <c r="C273" s="6"/>
      <c r="D273" s="6"/>
      <c r="E273" s="6"/>
      <c r="F273" s="6"/>
      <c r="G273" s="6"/>
      <c r="H273" s="7"/>
      <c r="I273" s="7"/>
      <c r="J273" s="7"/>
      <c r="K273" s="6"/>
      <c r="L273" s="6"/>
      <c r="M273" s="7"/>
      <c r="N273" s="7"/>
      <c r="O273" s="6"/>
      <c r="P273" s="6"/>
      <c r="Q273" s="6"/>
      <c r="R273" s="6"/>
      <c r="S273" s="7"/>
      <c r="T273" s="6"/>
      <c r="U273" s="8">
        <f>IF(OR(A273="",F273&lt;&gt;"Active"),"",IF(G273="Completed","Completed",IF(H273="","Missing deadline",IF(H273&lt;TODAY(),"Overdue learning",IF(H273&lt;=TODAY()+30,"Due within 30 days","Scheduled")))))</f>
        <v/>
      </c>
      <c r="V273" s="8">
        <f>IF(OR(A273="",F273&lt;&gt;"Active"),"",IF(G273&lt;&gt;"Completed","Not yet completed",IF(J273="","Missing review date",IF(J273&lt;TODAY(),"Review overdue",IF(J273&lt;=TODAY()+30,"Review within 30 days","Scheduled")))))</f>
        <v/>
      </c>
      <c r="W273" s="8">
        <f>IF(OR(A273="",F273&lt;&gt;"Active"),"",IF(K273="No","Not required",IF(K273&lt;&gt;"Yes","Check requirement",IF(L273="Further support needed","Competence concern",IF(L273="Competence confirmed","Confirmed",IF(M273="","Missing assessment due",IF(M273&lt;TODAY(),"Assessment overdue","Assessment outstanding")))))))</f>
        <v/>
      </c>
      <c r="X273" s="8">
        <f>IF(OR(A273="",F273&lt;&gt;"Active"),"",IF(T273="Closed","Closed",IF(AND(T273="Not needed",Q273="",R273="",S273=""),"No action",IF(OR(Q273="",R273="",S273="",T273&lt;&gt;"Open"),"Check action details",IF(S273&lt;TODAY(),"Action overdue","Action open")))))</f>
        <v/>
      </c>
      <c r="Y273" s="8">
        <f>IF(COUNTA(A273:T273)=0,"",IF(F273="Archived","Archived",IF(OR(A273="",B273="",C273="",D273="",E273="",F273&lt;&gt;"Active",COUNTIF(Roles,B273)=0,COUNTIF(Branches,C273)=0,COUNTIF(LearningStatuses,G273)=0,COUNTIF(AssessmentRequired,K273)=0,COUNTIF(AssessmentStatuses,L273)=0,COUNTIF(ActionStatuses,T273)=0,AND(H273&lt;&gt;"",NOT(ISNUMBER(H273))),AND(I273&lt;&gt;"",OR(NOT(ISNUMBER(I273)),I273&gt;TODAY())),AND(J273&lt;&gt;"",NOT(ISNUMBER(J273))),AND(M273&lt;&gt;"",NOT(ISNUMBER(M273))),AND(N273&lt;&gt;"",OR(NOT(ISNUMBER(N273)),N273&gt;TODAY())),AND(S273&lt;&gt;"",NOT(ISNUMBER(S273))),AND(G273="Completed",OR(I273="",P273="",J273="")),AND(G273&lt;&gt;"Completed",OR(I273&lt;&gt;"",H273="")),AND(K273="No",L273&lt;&gt;"Not required"),AND(K273="Yes",OR(L273="Not required",AND(L273&lt;&gt;"Competence confirmed",M273=""))),AND(OR(L273="Competence confirmed",L273="Further support needed"),OR(N273="",O273="",P273="")),AND(L273="Further support needed",T273&lt;&gt;"Open"),X273="Check action details",AND(T273="Closed",OR(Q273="",R273="",P273=""))),"Check required fields/dates","Recorded - verify evidence")))</f>
        <v/>
      </c>
    </row>
    <row r="274" spans="1:25" ht="32" customHeight="1">
      <c r="A274" s="6"/>
      <c r="B274" s="6"/>
      <c r="C274" s="6"/>
      <c r="D274" s="6"/>
      <c r="E274" s="6"/>
      <c r="F274" s="6"/>
      <c r="G274" s="6"/>
      <c r="H274" s="7"/>
      <c r="I274" s="7"/>
      <c r="J274" s="7"/>
      <c r="K274" s="6"/>
      <c r="L274" s="6"/>
      <c r="M274" s="7"/>
      <c r="N274" s="7"/>
      <c r="O274" s="6"/>
      <c r="P274" s="6"/>
      <c r="Q274" s="6"/>
      <c r="R274" s="6"/>
      <c r="S274" s="7"/>
      <c r="T274" s="6"/>
      <c r="U274" s="8">
        <f>IF(OR(A274="",F274&lt;&gt;"Active"),"",IF(G274="Completed","Completed",IF(H274="","Missing deadline",IF(H274&lt;TODAY(),"Overdue learning",IF(H274&lt;=TODAY()+30,"Due within 30 days","Scheduled")))))</f>
        <v/>
      </c>
      <c r="V274" s="8">
        <f>IF(OR(A274="",F274&lt;&gt;"Active"),"",IF(G274&lt;&gt;"Completed","Not yet completed",IF(J274="","Missing review date",IF(J274&lt;TODAY(),"Review overdue",IF(J274&lt;=TODAY()+30,"Review within 30 days","Scheduled")))))</f>
        <v/>
      </c>
      <c r="W274" s="8">
        <f>IF(OR(A274="",F274&lt;&gt;"Active"),"",IF(K274="No","Not required",IF(K274&lt;&gt;"Yes","Check requirement",IF(L274="Further support needed","Competence concern",IF(L274="Competence confirmed","Confirmed",IF(M274="","Missing assessment due",IF(M274&lt;TODAY(),"Assessment overdue","Assessment outstanding")))))))</f>
        <v/>
      </c>
      <c r="X274" s="8">
        <f>IF(OR(A274="",F274&lt;&gt;"Active"),"",IF(T274="Closed","Closed",IF(AND(T274="Not needed",Q274="",R274="",S274=""),"No action",IF(OR(Q274="",R274="",S274="",T274&lt;&gt;"Open"),"Check action details",IF(S274&lt;TODAY(),"Action overdue","Action open")))))</f>
        <v/>
      </c>
      <c r="Y274" s="8">
        <f>IF(COUNTA(A274:T274)=0,"",IF(F274="Archived","Archived",IF(OR(A274="",B274="",C274="",D274="",E274="",F274&lt;&gt;"Active",COUNTIF(Roles,B274)=0,COUNTIF(Branches,C274)=0,COUNTIF(LearningStatuses,G274)=0,COUNTIF(AssessmentRequired,K274)=0,COUNTIF(AssessmentStatuses,L274)=0,COUNTIF(ActionStatuses,T274)=0,AND(H274&lt;&gt;"",NOT(ISNUMBER(H274))),AND(I274&lt;&gt;"",OR(NOT(ISNUMBER(I274)),I274&gt;TODAY())),AND(J274&lt;&gt;"",NOT(ISNUMBER(J274))),AND(M274&lt;&gt;"",NOT(ISNUMBER(M274))),AND(N274&lt;&gt;"",OR(NOT(ISNUMBER(N274)),N274&gt;TODAY())),AND(S274&lt;&gt;"",NOT(ISNUMBER(S274))),AND(G274="Completed",OR(I274="",P274="",J274="")),AND(G274&lt;&gt;"Completed",OR(I274&lt;&gt;"",H274="")),AND(K274="No",L274&lt;&gt;"Not required"),AND(K274="Yes",OR(L274="Not required",AND(L274&lt;&gt;"Competence confirmed",M274=""))),AND(OR(L274="Competence confirmed",L274="Further support needed"),OR(N274="",O274="",P274="")),AND(L274="Further support needed",T274&lt;&gt;"Open"),X274="Check action details",AND(T274="Closed",OR(Q274="",R274="",P274=""))),"Check required fields/dates","Recorded - verify evidence")))</f>
        <v/>
      </c>
    </row>
    <row r="275" spans="1:25" ht="32" customHeight="1">
      <c r="A275" s="6"/>
      <c r="B275" s="6"/>
      <c r="C275" s="6"/>
      <c r="D275" s="6"/>
      <c r="E275" s="6"/>
      <c r="F275" s="6"/>
      <c r="G275" s="6"/>
      <c r="H275" s="7"/>
      <c r="I275" s="7"/>
      <c r="J275" s="7"/>
      <c r="K275" s="6"/>
      <c r="L275" s="6"/>
      <c r="M275" s="7"/>
      <c r="N275" s="7"/>
      <c r="O275" s="6"/>
      <c r="P275" s="6"/>
      <c r="Q275" s="6"/>
      <c r="R275" s="6"/>
      <c r="S275" s="7"/>
      <c r="T275" s="6"/>
      <c r="U275" s="8">
        <f>IF(OR(A275="",F275&lt;&gt;"Active"),"",IF(G275="Completed","Completed",IF(H275="","Missing deadline",IF(H275&lt;TODAY(),"Overdue learning",IF(H275&lt;=TODAY()+30,"Due within 30 days","Scheduled")))))</f>
        <v/>
      </c>
      <c r="V275" s="8">
        <f>IF(OR(A275="",F275&lt;&gt;"Active"),"",IF(G275&lt;&gt;"Completed","Not yet completed",IF(J275="","Missing review date",IF(J275&lt;TODAY(),"Review overdue",IF(J275&lt;=TODAY()+30,"Review within 30 days","Scheduled")))))</f>
        <v/>
      </c>
      <c r="W275" s="8">
        <f>IF(OR(A275="",F275&lt;&gt;"Active"),"",IF(K275="No","Not required",IF(K275&lt;&gt;"Yes","Check requirement",IF(L275="Further support needed","Competence concern",IF(L275="Competence confirmed","Confirmed",IF(M275="","Missing assessment due",IF(M275&lt;TODAY(),"Assessment overdue","Assessment outstanding")))))))</f>
        <v/>
      </c>
      <c r="X275" s="8">
        <f>IF(OR(A275="",F275&lt;&gt;"Active"),"",IF(T275="Closed","Closed",IF(AND(T275="Not needed",Q275="",R275="",S275=""),"No action",IF(OR(Q275="",R275="",S275="",T275&lt;&gt;"Open"),"Check action details",IF(S275&lt;TODAY(),"Action overdue","Action open")))))</f>
        <v/>
      </c>
      <c r="Y275" s="8">
        <f>IF(COUNTA(A275:T275)=0,"",IF(F275="Archived","Archived",IF(OR(A275="",B275="",C275="",D275="",E275="",F275&lt;&gt;"Active",COUNTIF(Roles,B275)=0,COUNTIF(Branches,C275)=0,COUNTIF(LearningStatuses,G275)=0,COUNTIF(AssessmentRequired,K275)=0,COUNTIF(AssessmentStatuses,L275)=0,COUNTIF(ActionStatuses,T275)=0,AND(H275&lt;&gt;"",NOT(ISNUMBER(H275))),AND(I275&lt;&gt;"",OR(NOT(ISNUMBER(I275)),I275&gt;TODAY())),AND(J275&lt;&gt;"",NOT(ISNUMBER(J275))),AND(M275&lt;&gt;"",NOT(ISNUMBER(M275))),AND(N275&lt;&gt;"",OR(NOT(ISNUMBER(N275)),N275&gt;TODAY())),AND(S275&lt;&gt;"",NOT(ISNUMBER(S275))),AND(G275="Completed",OR(I275="",P275="",J275="")),AND(G275&lt;&gt;"Completed",OR(I275&lt;&gt;"",H275="")),AND(K275="No",L275&lt;&gt;"Not required"),AND(K275="Yes",OR(L275="Not required",AND(L275&lt;&gt;"Competence confirmed",M275=""))),AND(OR(L275="Competence confirmed",L275="Further support needed"),OR(N275="",O275="",P275="")),AND(L275="Further support needed",T275&lt;&gt;"Open"),X275="Check action details",AND(T275="Closed",OR(Q275="",R275="",P275=""))),"Check required fields/dates","Recorded - verify evidence")))</f>
        <v/>
      </c>
    </row>
    <row r="276" spans="1:25" ht="32" customHeight="1">
      <c r="A276" s="6"/>
      <c r="B276" s="6"/>
      <c r="C276" s="6"/>
      <c r="D276" s="6"/>
      <c r="E276" s="6"/>
      <c r="F276" s="6"/>
      <c r="G276" s="6"/>
      <c r="H276" s="7"/>
      <c r="I276" s="7"/>
      <c r="J276" s="7"/>
      <c r="K276" s="6"/>
      <c r="L276" s="6"/>
      <c r="M276" s="7"/>
      <c r="N276" s="7"/>
      <c r="O276" s="6"/>
      <c r="P276" s="6"/>
      <c r="Q276" s="6"/>
      <c r="R276" s="6"/>
      <c r="S276" s="7"/>
      <c r="T276" s="6"/>
      <c r="U276" s="8">
        <f>IF(OR(A276="",F276&lt;&gt;"Active"),"",IF(G276="Completed","Completed",IF(H276="","Missing deadline",IF(H276&lt;TODAY(),"Overdue learning",IF(H276&lt;=TODAY()+30,"Due within 30 days","Scheduled")))))</f>
        <v/>
      </c>
      <c r="V276" s="8">
        <f>IF(OR(A276="",F276&lt;&gt;"Active"),"",IF(G276&lt;&gt;"Completed","Not yet completed",IF(J276="","Missing review date",IF(J276&lt;TODAY(),"Review overdue",IF(J276&lt;=TODAY()+30,"Review within 30 days","Scheduled")))))</f>
        <v/>
      </c>
      <c r="W276" s="8">
        <f>IF(OR(A276="",F276&lt;&gt;"Active"),"",IF(K276="No","Not required",IF(K276&lt;&gt;"Yes","Check requirement",IF(L276="Further support needed","Competence concern",IF(L276="Competence confirmed","Confirmed",IF(M276="","Missing assessment due",IF(M276&lt;TODAY(),"Assessment overdue","Assessment outstanding")))))))</f>
        <v/>
      </c>
      <c r="X276" s="8">
        <f>IF(OR(A276="",F276&lt;&gt;"Active"),"",IF(T276="Closed","Closed",IF(AND(T276="Not needed",Q276="",R276="",S276=""),"No action",IF(OR(Q276="",R276="",S276="",T276&lt;&gt;"Open"),"Check action details",IF(S276&lt;TODAY(),"Action overdue","Action open")))))</f>
        <v/>
      </c>
      <c r="Y276" s="8">
        <f>IF(COUNTA(A276:T276)=0,"",IF(F276="Archived","Archived",IF(OR(A276="",B276="",C276="",D276="",E276="",F276&lt;&gt;"Active",COUNTIF(Roles,B276)=0,COUNTIF(Branches,C276)=0,COUNTIF(LearningStatuses,G276)=0,COUNTIF(AssessmentRequired,K276)=0,COUNTIF(AssessmentStatuses,L276)=0,COUNTIF(ActionStatuses,T276)=0,AND(H276&lt;&gt;"",NOT(ISNUMBER(H276))),AND(I276&lt;&gt;"",OR(NOT(ISNUMBER(I276)),I276&gt;TODAY())),AND(J276&lt;&gt;"",NOT(ISNUMBER(J276))),AND(M276&lt;&gt;"",NOT(ISNUMBER(M276))),AND(N276&lt;&gt;"",OR(NOT(ISNUMBER(N276)),N276&gt;TODAY())),AND(S276&lt;&gt;"",NOT(ISNUMBER(S276))),AND(G276="Completed",OR(I276="",P276="",J276="")),AND(G276&lt;&gt;"Completed",OR(I276&lt;&gt;"",H276="")),AND(K276="No",L276&lt;&gt;"Not required"),AND(K276="Yes",OR(L276="Not required",AND(L276&lt;&gt;"Competence confirmed",M276=""))),AND(OR(L276="Competence confirmed",L276="Further support needed"),OR(N276="",O276="",P276="")),AND(L276="Further support needed",T276&lt;&gt;"Open"),X276="Check action details",AND(T276="Closed",OR(Q276="",R276="",P276=""))),"Check required fields/dates","Recorded - verify evidence")))</f>
        <v/>
      </c>
    </row>
    <row r="277" spans="1:25" ht="32" customHeight="1">
      <c r="A277" s="6"/>
      <c r="B277" s="6"/>
      <c r="C277" s="6"/>
      <c r="D277" s="6"/>
      <c r="E277" s="6"/>
      <c r="F277" s="6"/>
      <c r="G277" s="6"/>
      <c r="H277" s="7"/>
      <c r="I277" s="7"/>
      <c r="J277" s="7"/>
      <c r="K277" s="6"/>
      <c r="L277" s="6"/>
      <c r="M277" s="7"/>
      <c r="N277" s="7"/>
      <c r="O277" s="6"/>
      <c r="P277" s="6"/>
      <c r="Q277" s="6"/>
      <c r="R277" s="6"/>
      <c r="S277" s="7"/>
      <c r="T277" s="6"/>
      <c r="U277" s="8">
        <f>IF(OR(A277="",F277&lt;&gt;"Active"),"",IF(G277="Completed","Completed",IF(H277="","Missing deadline",IF(H277&lt;TODAY(),"Overdue learning",IF(H277&lt;=TODAY()+30,"Due within 30 days","Scheduled")))))</f>
        <v/>
      </c>
      <c r="V277" s="8">
        <f>IF(OR(A277="",F277&lt;&gt;"Active"),"",IF(G277&lt;&gt;"Completed","Not yet completed",IF(J277="","Missing review date",IF(J277&lt;TODAY(),"Review overdue",IF(J277&lt;=TODAY()+30,"Review within 30 days","Scheduled")))))</f>
        <v/>
      </c>
      <c r="W277" s="8">
        <f>IF(OR(A277="",F277&lt;&gt;"Active"),"",IF(K277="No","Not required",IF(K277&lt;&gt;"Yes","Check requirement",IF(L277="Further support needed","Competence concern",IF(L277="Competence confirmed","Confirmed",IF(M277="","Missing assessment due",IF(M277&lt;TODAY(),"Assessment overdue","Assessment outstanding")))))))</f>
        <v/>
      </c>
      <c r="X277" s="8">
        <f>IF(OR(A277="",F277&lt;&gt;"Active"),"",IF(T277="Closed","Closed",IF(AND(T277="Not needed",Q277="",R277="",S277=""),"No action",IF(OR(Q277="",R277="",S277="",T277&lt;&gt;"Open"),"Check action details",IF(S277&lt;TODAY(),"Action overdue","Action open")))))</f>
        <v/>
      </c>
      <c r="Y277" s="8">
        <f>IF(COUNTA(A277:T277)=0,"",IF(F277="Archived","Archived",IF(OR(A277="",B277="",C277="",D277="",E277="",F277&lt;&gt;"Active",COUNTIF(Roles,B277)=0,COUNTIF(Branches,C277)=0,COUNTIF(LearningStatuses,G277)=0,COUNTIF(AssessmentRequired,K277)=0,COUNTIF(AssessmentStatuses,L277)=0,COUNTIF(ActionStatuses,T277)=0,AND(H277&lt;&gt;"",NOT(ISNUMBER(H277))),AND(I277&lt;&gt;"",OR(NOT(ISNUMBER(I277)),I277&gt;TODAY())),AND(J277&lt;&gt;"",NOT(ISNUMBER(J277))),AND(M277&lt;&gt;"",NOT(ISNUMBER(M277))),AND(N277&lt;&gt;"",OR(NOT(ISNUMBER(N277)),N277&gt;TODAY())),AND(S277&lt;&gt;"",NOT(ISNUMBER(S277))),AND(G277="Completed",OR(I277="",P277="",J277="")),AND(G277&lt;&gt;"Completed",OR(I277&lt;&gt;"",H277="")),AND(K277="No",L277&lt;&gt;"Not required"),AND(K277="Yes",OR(L277="Not required",AND(L277&lt;&gt;"Competence confirmed",M277=""))),AND(OR(L277="Competence confirmed",L277="Further support needed"),OR(N277="",O277="",P277="")),AND(L277="Further support needed",T277&lt;&gt;"Open"),X277="Check action details",AND(T277="Closed",OR(Q277="",R277="",P277=""))),"Check required fields/dates","Recorded - verify evidence")))</f>
        <v/>
      </c>
    </row>
    <row r="278" spans="1:25" ht="32" customHeight="1">
      <c r="A278" s="6"/>
      <c r="B278" s="6"/>
      <c r="C278" s="6"/>
      <c r="D278" s="6"/>
      <c r="E278" s="6"/>
      <c r="F278" s="6"/>
      <c r="G278" s="6"/>
      <c r="H278" s="7"/>
      <c r="I278" s="7"/>
      <c r="J278" s="7"/>
      <c r="K278" s="6"/>
      <c r="L278" s="6"/>
      <c r="M278" s="7"/>
      <c r="N278" s="7"/>
      <c r="O278" s="6"/>
      <c r="P278" s="6"/>
      <c r="Q278" s="6"/>
      <c r="R278" s="6"/>
      <c r="S278" s="7"/>
      <c r="T278" s="6"/>
      <c r="U278" s="8">
        <f>IF(OR(A278="",F278&lt;&gt;"Active"),"",IF(G278="Completed","Completed",IF(H278="","Missing deadline",IF(H278&lt;TODAY(),"Overdue learning",IF(H278&lt;=TODAY()+30,"Due within 30 days","Scheduled")))))</f>
        <v/>
      </c>
      <c r="V278" s="8">
        <f>IF(OR(A278="",F278&lt;&gt;"Active"),"",IF(G278&lt;&gt;"Completed","Not yet completed",IF(J278="","Missing review date",IF(J278&lt;TODAY(),"Review overdue",IF(J278&lt;=TODAY()+30,"Review within 30 days","Scheduled")))))</f>
        <v/>
      </c>
      <c r="W278" s="8">
        <f>IF(OR(A278="",F278&lt;&gt;"Active"),"",IF(K278="No","Not required",IF(K278&lt;&gt;"Yes","Check requirement",IF(L278="Further support needed","Competence concern",IF(L278="Competence confirmed","Confirmed",IF(M278="","Missing assessment due",IF(M278&lt;TODAY(),"Assessment overdue","Assessment outstanding")))))))</f>
        <v/>
      </c>
      <c r="X278" s="8">
        <f>IF(OR(A278="",F278&lt;&gt;"Active"),"",IF(T278="Closed","Closed",IF(AND(T278="Not needed",Q278="",R278="",S278=""),"No action",IF(OR(Q278="",R278="",S278="",T278&lt;&gt;"Open"),"Check action details",IF(S278&lt;TODAY(),"Action overdue","Action open")))))</f>
        <v/>
      </c>
      <c r="Y278" s="8">
        <f>IF(COUNTA(A278:T278)=0,"",IF(F278="Archived","Archived",IF(OR(A278="",B278="",C278="",D278="",E278="",F278&lt;&gt;"Active",COUNTIF(Roles,B278)=0,COUNTIF(Branches,C278)=0,COUNTIF(LearningStatuses,G278)=0,COUNTIF(AssessmentRequired,K278)=0,COUNTIF(AssessmentStatuses,L278)=0,COUNTIF(ActionStatuses,T278)=0,AND(H278&lt;&gt;"",NOT(ISNUMBER(H278))),AND(I278&lt;&gt;"",OR(NOT(ISNUMBER(I278)),I278&gt;TODAY())),AND(J278&lt;&gt;"",NOT(ISNUMBER(J278))),AND(M278&lt;&gt;"",NOT(ISNUMBER(M278))),AND(N278&lt;&gt;"",OR(NOT(ISNUMBER(N278)),N278&gt;TODAY())),AND(S278&lt;&gt;"",NOT(ISNUMBER(S278))),AND(G278="Completed",OR(I278="",P278="",J278="")),AND(G278&lt;&gt;"Completed",OR(I278&lt;&gt;"",H278="")),AND(K278="No",L278&lt;&gt;"Not required"),AND(K278="Yes",OR(L278="Not required",AND(L278&lt;&gt;"Competence confirmed",M278=""))),AND(OR(L278="Competence confirmed",L278="Further support needed"),OR(N278="",O278="",P278="")),AND(L278="Further support needed",T278&lt;&gt;"Open"),X278="Check action details",AND(T278="Closed",OR(Q278="",R278="",P278=""))),"Check required fields/dates","Recorded - verify evidence")))</f>
        <v/>
      </c>
    </row>
    <row r="279" spans="1:25" ht="32" customHeight="1">
      <c r="A279" s="6"/>
      <c r="B279" s="6"/>
      <c r="C279" s="6"/>
      <c r="D279" s="6"/>
      <c r="E279" s="6"/>
      <c r="F279" s="6"/>
      <c r="G279" s="6"/>
      <c r="H279" s="7"/>
      <c r="I279" s="7"/>
      <c r="J279" s="7"/>
      <c r="K279" s="6"/>
      <c r="L279" s="6"/>
      <c r="M279" s="7"/>
      <c r="N279" s="7"/>
      <c r="O279" s="6"/>
      <c r="P279" s="6"/>
      <c r="Q279" s="6"/>
      <c r="R279" s="6"/>
      <c r="S279" s="7"/>
      <c r="T279" s="6"/>
      <c r="U279" s="8">
        <f>IF(OR(A279="",F279&lt;&gt;"Active"),"",IF(G279="Completed","Completed",IF(H279="","Missing deadline",IF(H279&lt;TODAY(),"Overdue learning",IF(H279&lt;=TODAY()+30,"Due within 30 days","Scheduled")))))</f>
        <v/>
      </c>
      <c r="V279" s="8">
        <f>IF(OR(A279="",F279&lt;&gt;"Active"),"",IF(G279&lt;&gt;"Completed","Not yet completed",IF(J279="","Missing review date",IF(J279&lt;TODAY(),"Review overdue",IF(J279&lt;=TODAY()+30,"Review within 30 days","Scheduled")))))</f>
        <v/>
      </c>
      <c r="W279" s="8">
        <f>IF(OR(A279="",F279&lt;&gt;"Active"),"",IF(K279="No","Not required",IF(K279&lt;&gt;"Yes","Check requirement",IF(L279="Further support needed","Competence concern",IF(L279="Competence confirmed","Confirmed",IF(M279="","Missing assessment due",IF(M279&lt;TODAY(),"Assessment overdue","Assessment outstanding")))))))</f>
        <v/>
      </c>
      <c r="X279" s="8">
        <f>IF(OR(A279="",F279&lt;&gt;"Active"),"",IF(T279="Closed","Closed",IF(AND(T279="Not needed",Q279="",R279="",S279=""),"No action",IF(OR(Q279="",R279="",S279="",T279&lt;&gt;"Open"),"Check action details",IF(S279&lt;TODAY(),"Action overdue","Action open")))))</f>
        <v/>
      </c>
      <c r="Y279" s="8">
        <f>IF(COUNTA(A279:T279)=0,"",IF(F279="Archived","Archived",IF(OR(A279="",B279="",C279="",D279="",E279="",F279&lt;&gt;"Active",COUNTIF(Roles,B279)=0,COUNTIF(Branches,C279)=0,COUNTIF(LearningStatuses,G279)=0,COUNTIF(AssessmentRequired,K279)=0,COUNTIF(AssessmentStatuses,L279)=0,COUNTIF(ActionStatuses,T279)=0,AND(H279&lt;&gt;"",NOT(ISNUMBER(H279))),AND(I279&lt;&gt;"",OR(NOT(ISNUMBER(I279)),I279&gt;TODAY())),AND(J279&lt;&gt;"",NOT(ISNUMBER(J279))),AND(M279&lt;&gt;"",NOT(ISNUMBER(M279))),AND(N279&lt;&gt;"",OR(NOT(ISNUMBER(N279)),N279&gt;TODAY())),AND(S279&lt;&gt;"",NOT(ISNUMBER(S279))),AND(G279="Completed",OR(I279="",P279="",J279="")),AND(G279&lt;&gt;"Completed",OR(I279&lt;&gt;"",H279="")),AND(K279="No",L279&lt;&gt;"Not required"),AND(K279="Yes",OR(L279="Not required",AND(L279&lt;&gt;"Competence confirmed",M279=""))),AND(OR(L279="Competence confirmed",L279="Further support needed"),OR(N279="",O279="",P279="")),AND(L279="Further support needed",T279&lt;&gt;"Open"),X279="Check action details",AND(T279="Closed",OR(Q279="",R279="",P279=""))),"Check required fields/dates","Recorded - verify evidence")))</f>
        <v/>
      </c>
    </row>
    <row r="280" spans="1:25" ht="32" customHeight="1">
      <c r="A280" s="6"/>
      <c r="B280" s="6"/>
      <c r="C280" s="6"/>
      <c r="D280" s="6"/>
      <c r="E280" s="6"/>
      <c r="F280" s="6"/>
      <c r="G280" s="6"/>
      <c r="H280" s="7"/>
      <c r="I280" s="7"/>
      <c r="J280" s="7"/>
      <c r="K280" s="6"/>
      <c r="L280" s="6"/>
      <c r="M280" s="7"/>
      <c r="N280" s="7"/>
      <c r="O280" s="6"/>
      <c r="P280" s="6"/>
      <c r="Q280" s="6"/>
      <c r="R280" s="6"/>
      <c r="S280" s="7"/>
      <c r="T280" s="6"/>
      <c r="U280" s="8">
        <f>IF(OR(A280="",F280&lt;&gt;"Active"),"",IF(G280="Completed","Completed",IF(H280="","Missing deadline",IF(H280&lt;TODAY(),"Overdue learning",IF(H280&lt;=TODAY()+30,"Due within 30 days","Scheduled")))))</f>
        <v/>
      </c>
      <c r="V280" s="8">
        <f>IF(OR(A280="",F280&lt;&gt;"Active"),"",IF(G280&lt;&gt;"Completed","Not yet completed",IF(J280="","Missing review date",IF(J280&lt;TODAY(),"Review overdue",IF(J280&lt;=TODAY()+30,"Review within 30 days","Scheduled")))))</f>
        <v/>
      </c>
      <c r="W280" s="8">
        <f>IF(OR(A280="",F280&lt;&gt;"Active"),"",IF(K280="No","Not required",IF(K280&lt;&gt;"Yes","Check requirement",IF(L280="Further support needed","Competence concern",IF(L280="Competence confirmed","Confirmed",IF(M280="","Missing assessment due",IF(M280&lt;TODAY(),"Assessment overdue","Assessment outstanding")))))))</f>
        <v/>
      </c>
      <c r="X280" s="8">
        <f>IF(OR(A280="",F280&lt;&gt;"Active"),"",IF(T280="Closed","Closed",IF(AND(T280="Not needed",Q280="",R280="",S280=""),"No action",IF(OR(Q280="",R280="",S280="",T280&lt;&gt;"Open"),"Check action details",IF(S280&lt;TODAY(),"Action overdue","Action open")))))</f>
        <v/>
      </c>
      <c r="Y280" s="8">
        <f>IF(COUNTA(A280:T280)=0,"",IF(F280="Archived","Archived",IF(OR(A280="",B280="",C280="",D280="",E280="",F280&lt;&gt;"Active",COUNTIF(Roles,B280)=0,COUNTIF(Branches,C280)=0,COUNTIF(LearningStatuses,G280)=0,COUNTIF(AssessmentRequired,K280)=0,COUNTIF(AssessmentStatuses,L280)=0,COUNTIF(ActionStatuses,T280)=0,AND(H280&lt;&gt;"",NOT(ISNUMBER(H280))),AND(I280&lt;&gt;"",OR(NOT(ISNUMBER(I280)),I280&gt;TODAY())),AND(J280&lt;&gt;"",NOT(ISNUMBER(J280))),AND(M280&lt;&gt;"",NOT(ISNUMBER(M280))),AND(N280&lt;&gt;"",OR(NOT(ISNUMBER(N280)),N280&gt;TODAY())),AND(S280&lt;&gt;"",NOT(ISNUMBER(S280))),AND(G280="Completed",OR(I280="",P280="",J280="")),AND(G280&lt;&gt;"Completed",OR(I280&lt;&gt;"",H280="")),AND(K280="No",L280&lt;&gt;"Not required"),AND(K280="Yes",OR(L280="Not required",AND(L280&lt;&gt;"Competence confirmed",M280=""))),AND(OR(L280="Competence confirmed",L280="Further support needed"),OR(N280="",O280="",P280="")),AND(L280="Further support needed",T280&lt;&gt;"Open"),X280="Check action details",AND(T280="Closed",OR(Q280="",R280="",P280=""))),"Check required fields/dates","Recorded - verify evidence")))</f>
        <v/>
      </c>
    </row>
    <row r="281" spans="1:25" ht="32" customHeight="1">
      <c r="A281" s="6"/>
      <c r="B281" s="6"/>
      <c r="C281" s="6"/>
      <c r="D281" s="6"/>
      <c r="E281" s="6"/>
      <c r="F281" s="6"/>
      <c r="G281" s="6"/>
      <c r="H281" s="7"/>
      <c r="I281" s="7"/>
      <c r="J281" s="7"/>
      <c r="K281" s="6"/>
      <c r="L281" s="6"/>
      <c r="M281" s="7"/>
      <c r="N281" s="7"/>
      <c r="O281" s="6"/>
      <c r="P281" s="6"/>
      <c r="Q281" s="6"/>
      <c r="R281" s="6"/>
      <c r="S281" s="7"/>
      <c r="T281" s="6"/>
      <c r="U281" s="8">
        <f>IF(OR(A281="",F281&lt;&gt;"Active"),"",IF(G281="Completed","Completed",IF(H281="","Missing deadline",IF(H281&lt;TODAY(),"Overdue learning",IF(H281&lt;=TODAY()+30,"Due within 30 days","Scheduled")))))</f>
        <v/>
      </c>
      <c r="V281" s="8">
        <f>IF(OR(A281="",F281&lt;&gt;"Active"),"",IF(G281&lt;&gt;"Completed","Not yet completed",IF(J281="","Missing review date",IF(J281&lt;TODAY(),"Review overdue",IF(J281&lt;=TODAY()+30,"Review within 30 days","Scheduled")))))</f>
        <v/>
      </c>
      <c r="W281" s="8">
        <f>IF(OR(A281="",F281&lt;&gt;"Active"),"",IF(K281="No","Not required",IF(K281&lt;&gt;"Yes","Check requirement",IF(L281="Further support needed","Competence concern",IF(L281="Competence confirmed","Confirmed",IF(M281="","Missing assessment due",IF(M281&lt;TODAY(),"Assessment overdue","Assessment outstanding")))))))</f>
        <v/>
      </c>
      <c r="X281" s="8">
        <f>IF(OR(A281="",F281&lt;&gt;"Active"),"",IF(T281="Closed","Closed",IF(AND(T281="Not needed",Q281="",R281="",S281=""),"No action",IF(OR(Q281="",R281="",S281="",T281&lt;&gt;"Open"),"Check action details",IF(S281&lt;TODAY(),"Action overdue","Action open")))))</f>
        <v/>
      </c>
      <c r="Y281" s="8">
        <f>IF(COUNTA(A281:T281)=0,"",IF(F281="Archived","Archived",IF(OR(A281="",B281="",C281="",D281="",E281="",F281&lt;&gt;"Active",COUNTIF(Roles,B281)=0,COUNTIF(Branches,C281)=0,COUNTIF(LearningStatuses,G281)=0,COUNTIF(AssessmentRequired,K281)=0,COUNTIF(AssessmentStatuses,L281)=0,COUNTIF(ActionStatuses,T281)=0,AND(H281&lt;&gt;"",NOT(ISNUMBER(H281))),AND(I281&lt;&gt;"",OR(NOT(ISNUMBER(I281)),I281&gt;TODAY())),AND(J281&lt;&gt;"",NOT(ISNUMBER(J281))),AND(M281&lt;&gt;"",NOT(ISNUMBER(M281))),AND(N281&lt;&gt;"",OR(NOT(ISNUMBER(N281)),N281&gt;TODAY())),AND(S281&lt;&gt;"",NOT(ISNUMBER(S281))),AND(G281="Completed",OR(I281="",P281="",J281="")),AND(G281&lt;&gt;"Completed",OR(I281&lt;&gt;"",H281="")),AND(K281="No",L281&lt;&gt;"Not required"),AND(K281="Yes",OR(L281="Not required",AND(L281&lt;&gt;"Competence confirmed",M281=""))),AND(OR(L281="Competence confirmed",L281="Further support needed"),OR(N281="",O281="",P281="")),AND(L281="Further support needed",T281&lt;&gt;"Open"),X281="Check action details",AND(T281="Closed",OR(Q281="",R281="",P281=""))),"Check required fields/dates","Recorded - verify evidence")))</f>
        <v/>
      </c>
    </row>
    <row r="282" spans="1:25" ht="32" customHeight="1">
      <c r="A282" s="6"/>
      <c r="B282" s="6"/>
      <c r="C282" s="6"/>
      <c r="D282" s="6"/>
      <c r="E282" s="6"/>
      <c r="F282" s="6"/>
      <c r="G282" s="6"/>
      <c r="H282" s="7"/>
      <c r="I282" s="7"/>
      <c r="J282" s="7"/>
      <c r="K282" s="6"/>
      <c r="L282" s="6"/>
      <c r="M282" s="7"/>
      <c r="N282" s="7"/>
      <c r="O282" s="6"/>
      <c r="P282" s="6"/>
      <c r="Q282" s="6"/>
      <c r="R282" s="6"/>
      <c r="S282" s="7"/>
      <c r="T282" s="6"/>
      <c r="U282" s="8">
        <f>IF(OR(A282="",F282&lt;&gt;"Active"),"",IF(G282="Completed","Completed",IF(H282="","Missing deadline",IF(H282&lt;TODAY(),"Overdue learning",IF(H282&lt;=TODAY()+30,"Due within 30 days","Scheduled")))))</f>
        <v/>
      </c>
      <c r="V282" s="8">
        <f>IF(OR(A282="",F282&lt;&gt;"Active"),"",IF(G282&lt;&gt;"Completed","Not yet completed",IF(J282="","Missing review date",IF(J282&lt;TODAY(),"Review overdue",IF(J282&lt;=TODAY()+30,"Review within 30 days","Scheduled")))))</f>
        <v/>
      </c>
      <c r="W282" s="8">
        <f>IF(OR(A282="",F282&lt;&gt;"Active"),"",IF(K282="No","Not required",IF(K282&lt;&gt;"Yes","Check requirement",IF(L282="Further support needed","Competence concern",IF(L282="Competence confirmed","Confirmed",IF(M282="","Missing assessment due",IF(M282&lt;TODAY(),"Assessment overdue","Assessment outstanding")))))))</f>
        <v/>
      </c>
      <c r="X282" s="8">
        <f>IF(OR(A282="",F282&lt;&gt;"Active"),"",IF(T282="Closed","Closed",IF(AND(T282="Not needed",Q282="",R282="",S282=""),"No action",IF(OR(Q282="",R282="",S282="",T282&lt;&gt;"Open"),"Check action details",IF(S282&lt;TODAY(),"Action overdue","Action open")))))</f>
        <v/>
      </c>
      <c r="Y282" s="8">
        <f>IF(COUNTA(A282:T282)=0,"",IF(F282="Archived","Archived",IF(OR(A282="",B282="",C282="",D282="",E282="",F282&lt;&gt;"Active",COUNTIF(Roles,B282)=0,COUNTIF(Branches,C282)=0,COUNTIF(LearningStatuses,G282)=0,COUNTIF(AssessmentRequired,K282)=0,COUNTIF(AssessmentStatuses,L282)=0,COUNTIF(ActionStatuses,T282)=0,AND(H282&lt;&gt;"",NOT(ISNUMBER(H282))),AND(I282&lt;&gt;"",OR(NOT(ISNUMBER(I282)),I282&gt;TODAY())),AND(J282&lt;&gt;"",NOT(ISNUMBER(J282))),AND(M282&lt;&gt;"",NOT(ISNUMBER(M282))),AND(N282&lt;&gt;"",OR(NOT(ISNUMBER(N282)),N282&gt;TODAY())),AND(S282&lt;&gt;"",NOT(ISNUMBER(S282))),AND(G282="Completed",OR(I282="",P282="",J282="")),AND(G282&lt;&gt;"Completed",OR(I282&lt;&gt;"",H282="")),AND(K282="No",L282&lt;&gt;"Not required"),AND(K282="Yes",OR(L282="Not required",AND(L282&lt;&gt;"Competence confirmed",M282=""))),AND(OR(L282="Competence confirmed",L282="Further support needed"),OR(N282="",O282="",P282="")),AND(L282="Further support needed",T282&lt;&gt;"Open"),X282="Check action details",AND(T282="Closed",OR(Q282="",R282="",P282=""))),"Check required fields/dates","Recorded - verify evidence")))</f>
        <v/>
      </c>
    </row>
    <row r="283" spans="1:25" ht="32" customHeight="1">
      <c r="A283" s="6"/>
      <c r="B283" s="6"/>
      <c r="C283" s="6"/>
      <c r="D283" s="6"/>
      <c r="E283" s="6"/>
      <c r="F283" s="6"/>
      <c r="G283" s="6"/>
      <c r="H283" s="7"/>
      <c r="I283" s="7"/>
      <c r="J283" s="7"/>
      <c r="K283" s="6"/>
      <c r="L283" s="6"/>
      <c r="M283" s="7"/>
      <c r="N283" s="7"/>
      <c r="O283" s="6"/>
      <c r="P283" s="6"/>
      <c r="Q283" s="6"/>
      <c r="R283" s="6"/>
      <c r="S283" s="7"/>
      <c r="T283" s="6"/>
      <c r="U283" s="8">
        <f>IF(OR(A283="",F283&lt;&gt;"Active"),"",IF(G283="Completed","Completed",IF(H283="","Missing deadline",IF(H283&lt;TODAY(),"Overdue learning",IF(H283&lt;=TODAY()+30,"Due within 30 days","Scheduled")))))</f>
        <v/>
      </c>
      <c r="V283" s="8">
        <f>IF(OR(A283="",F283&lt;&gt;"Active"),"",IF(G283&lt;&gt;"Completed","Not yet completed",IF(J283="","Missing review date",IF(J283&lt;TODAY(),"Review overdue",IF(J283&lt;=TODAY()+30,"Review within 30 days","Scheduled")))))</f>
        <v/>
      </c>
      <c r="W283" s="8">
        <f>IF(OR(A283="",F283&lt;&gt;"Active"),"",IF(K283="No","Not required",IF(K283&lt;&gt;"Yes","Check requirement",IF(L283="Further support needed","Competence concern",IF(L283="Competence confirmed","Confirmed",IF(M283="","Missing assessment due",IF(M283&lt;TODAY(),"Assessment overdue","Assessment outstanding")))))))</f>
        <v/>
      </c>
      <c r="X283" s="8">
        <f>IF(OR(A283="",F283&lt;&gt;"Active"),"",IF(T283="Closed","Closed",IF(AND(T283="Not needed",Q283="",R283="",S283=""),"No action",IF(OR(Q283="",R283="",S283="",T283&lt;&gt;"Open"),"Check action details",IF(S283&lt;TODAY(),"Action overdue","Action open")))))</f>
        <v/>
      </c>
      <c r="Y283" s="8">
        <f>IF(COUNTA(A283:T283)=0,"",IF(F283="Archived","Archived",IF(OR(A283="",B283="",C283="",D283="",E283="",F283&lt;&gt;"Active",COUNTIF(Roles,B283)=0,COUNTIF(Branches,C283)=0,COUNTIF(LearningStatuses,G283)=0,COUNTIF(AssessmentRequired,K283)=0,COUNTIF(AssessmentStatuses,L283)=0,COUNTIF(ActionStatuses,T283)=0,AND(H283&lt;&gt;"",NOT(ISNUMBER(H283))),AND(I283&lt;&gt;"",OR(NOT(ISNUMBER(I283)),I283&gt;TODAY())),AND(J283&lt;&gt;"",NOT(ISNUMBER(J283))),AND(M283&lt;&gt;"",NOT(ISNUMBER(M283))),AND(N283&lt;&gt;"",OR(NOT(ISNUMBER(N283)),N283&gt;TODAY())),AND(S283&lt;&gt;"",NOT(ISNUMBER(S283))),AND(G283="Completed",OR(I283="",P283="",J283="")),AND(G283&lt;&gt;"Completed",OR(I283&lt;&gt;"",H283="")),AND(K283="No",L283&lt;&gt;"Not required"),AND(K283="Yes",OR(L283="Not required",AND(L283&lt;&gt;"Competence confirmed",M283=""))),AND(OR(L283="Competence confirmed",L283="Further support needed"),OR(N283="",O283="",P283="")),AND(L283="Further support needed",T283&lt;&gt;"Open"),X283="Check action details",AND(T283="Closed",OR(Q283="",R283="",P283=""))),"Check required fields/dates","Recorded - verify evidence")))</f>
        <v/>
      </c>
    </row>
    <row r="284" spans="1:25" ht="32" customHeight="1">
      <c r="A284" s="6"/>
      <c r="B284" s="6"/>
      <c r="C284" s="6"/>
      <c r="D284" s="6"/>
      <c r="E284" s="6"/>
      <c r="F284" s="6"/>
      <c r="G284" s="6"/>
      <c r="H284" s="7"/>
      <c r="I284" s="7"/>
      <c r="J284" s="7"/>
      <c r="K284" s="6"/>
      <c r="L284" s="6"/>
      <c r="M284" s="7"/>
      <c r="N284" s="7"/>
      <c r="O284" s="6"/>
      <c r="P284" s="6"/>
      <c r="Q284" s="6"/>
      <c r="R284" s="6"/>
      <c r="S284" s="7"/>
      <c r="T284" s="6"/>
      <c r="U284" s="8">
        <f>IF(OR(A284="",F284&lt;&gt;"Active"),"",IF(G284="Completed","Completed",IF(H284="","Missing deadline",IF(H284&lt;TODAY(),"Overdue learning",IF(H284&lt;=TODAY()+30,"Due within 30 days","Scheduled")))))</f>
        <v/>
      </c>
      <c r="V284" s="8">
        <f>IF(OR(A284="",F284&lt;&gt;"Active"),"",IF(G284&lt;&gt;"Completed","Not yet completed",IF(J284="","Missing review date",IF(J284&lt;TODAY(),"Review overdue",IF(J284&lt;=TODAY()+30,"Review within 30 days","Scheduled")))))</f>
        <v/>
      </c>
      <c r="W284" s="8">
        <f>IF(OR(A284="",F284&lt;&gt;"Active"),"",IF(K284="No","Not required",IF(K284&lt;&gt;"Yes","Check requirement",IF(L284="Further support needed","Competence concern",IF(L284="Competence confirmed","Confirmed",IF(M284="","Missing assessment due",IF(M284&lt;TODAY(),"Assessment overdue","Assessment outstanding")))))))</f>
        <v/>
      </c>
      <c r="X284" s="8">
        <f>IF(OR(A284="",F284&lt;&gt;"Active"),"",IF(T284="Closed","Closed",IF(AND(T284="Not needed",Q284="",R284="",S284=""),"No action",IF(OR(Q284="",R284="",S284="",T284&lt;&gt;"Open"),"Check action details",IF(S284&lt;TODAY(),"Action overdue","Action open")))))</f>
        <v/>
      </c>
      <c r="Y284" s="8">
        <f>IF(COUNTA(A284:T284)=0,"",IF(F284="Archived","Archived",IF(OR(A284="",B284="",C284="",D284="",E284="",F284&lt;&gt;"Active",COUNTIF(Roles,B284)=0,COUNTIF(Branches,C284)=0,COUNTIF(LearningStatuses,G284)=0,COUNTIF(AssessmentRequired,K284)=0,COUNTIF(AssessmentStatuses,L284)=0,COUNTIF(ActionStatuses,T284)=0,AND(H284&lt;&gt;"",NOT(ISNUMBER(H284))),AND(I284&lt;&gt;"",OR(NOT(ISNUMBER(I284)),I284&gt;TODAY())),AND(J284&lt;&gt;"",NOT(ISNUMBER(J284))),AND(M284&lt;&gt;"",NOT(ISNUMBER(M284))),AND(N284&lt;&gt;"",OR(NOT(ISNUMBER(N284)),N284&gt;TODAY())),AND(S284&lt;&gt;"",NOT(ISNUMBER(S284))),AND(G284="Completed",OR(I284="",P284="",J284="")),AND(G284&lt;&gt;"Completed",OR(I284&lt;&gt;"",H284="")),AND(K284="No",L284&lt;&gt;"Not required"),AND(K284="Yes",OR(L284="Not required",AND(L284&lt;&gt;"Competence confirmed",M284=""))),AND(OR(L284="Competence confirmed",L284="Further support needed"),OR(N284="",O284="",P284="")),AND(L284="Further support needed",T284&lt;&gt;"Open"),X284="Check action details",AND(T284="Closed",OR(Q284="",R284="",P284=""))),"Check required fields/dates","Recorded - verify evidence")))</f>
        <v/>
      </c>
    </row>
    <row r="285" spans="1:25" ht="32" customHeight="1">
      <c r="A285" s="6"/>
      <c r="B285" s="6"/>
      <c r="C285" s="6"/>
      <c r="D285" s="6"/>
      <c r="E285" s="6"/>
      <c r="F285" s="6"/>
      <c r="G285" s="6"/>
      <c r="H285" s="7"/>
      <c r="I285" s="7"/>
      <c r="J285" s="7"/>
      <c r="K285" s="6"/>
      <c r="L285" s="6"/>
      <c r="M285" s="7"/>
      <c r="N285" s="7"/>
      <c r="O285" s="6"/>
      <c r="P285" s="6"/>
      <c r="Q285" s="6"/>
      <c r="R285" s="6"/>
      <c r="S285" s="7"/>
      <c r="T285" s="6"/>
      <c r="U285" s="8">
        <f>IF(OR(A285="",F285&lt;&gt;"Active"),"",IF(G285="Completed","Completed",IF(H285="","Missing deadline",IF(H285&lt;TODAY(),"Overdue learning",IF(H285&lt;=TODAY()+30,"Due within 30 days","Scheduled")))))</f>
        <v/>
      </c>
      <c r="V285" s="8">
        <f>IF(OR(A285="",F285&lt;&gt;"Active"),"",IF(G285&lt;&gt;"Completed","Not yet completed",IF(J285="","Missing review date",IF(J285&lt;TODAY(),"Review overdue",IF(J285&lt;=TODAY()+30,"Review within 30 days","Scheduled")))))</f>
        <v/>
      </c>
      <c r="W285" s="8">
        <f>IF(OR(A285="",F285&lt;&gt;"Active"),"",IF(K285="No","Not required",IF(K285&lt;&gt;"Yes","Check requirement",IF(L285="Further support needed","Competence concern",IF(L285="Competence confirmed","Confirmed",IF(M285="","Missing assessment due",IF(M285&lt;TODAY(),"Assessment overdue","Assessment outstanding")))))))</f>
        <v/>
      </c>
      <c r="X285" s="8">
        <f>IF(OR(A285="",F285&lt;&gt;"Active"),"",IF(T285="Closed","Closed",IF(AND(T285="Not needed",Q285="",R285="",S285=""),"No action",IF(OR(Q285="",R285="",S285="",T285&lt;&gt;"Open"),"Check action details",IF(S285&lt;TODAY(),"Action overdue","Action open")))))</f>
        <v/>
      </c>
      <c r="Y285" s="8">
        <f>IF(COUNTA(A285:T285)=0,"",IF(F285="Archived","Archived",IF(OR(A285="",B285="",C285="",D285="",E285="",F285&lt;&gt;"Active",COUNTIF(Roles,B285)=0,COUNTIF(Branches,C285)=0,COUNTIF(LearningStatuses,G285)=0,COUNTIF(AssessmentRequired,K285)=0,COUNTIF(AssessmentStatuses,L285)=0,COUNTIF(ActionStatuses,T285)=0,AND(H285&lt;&gt;"",NOT(ISNUMBER(H285))),AND(I285&lt;&gt;"",OR(NOT(ISNUMBER(I285)),I285&gt;TODAY())),AND(J285&lt;&gt;"",NOT(ISNUMBER(J285))),AND(M285&lt;&gt;"",NOT(ISNUMBER(M285))),AND(N285&lt;&gt;"",OR(NOT(ISNUMBER(N285)),N285&gt;TODAY())),AND(S285&lt;&gt;"",NOT(ISNUMBER(S285))),AND(G285="Completed",OR(I285="",P285="",J285="")),AND(G285&lt;&gt;"Completed",OR(I285&lt;&gt;"",H285="")),AND(K285="No",L285&lt;&gt;"Not required"),AND(K285="Yes",OR(L285="Not required",AND(L285&lt;&gt;"Competence confirmed",M285=""))),AND(OR(L285="Competence confirmed",L285="Further support needed"),OR(N285="",O285="",P285="")),AND(L285="Further support needed",T285&lt;&gt;"Open"),X285="Check action details",AND(T285="Closed",OR(Q285="",R285="",P285=""))),"Check required fields/dates","Recorded - verify evidence")))</f>
        <v/>
      </c>
    </row>
    <row r="286" spans="1:25" ht="32" customHeight="1">
      <c r="A286" s="6"/>
      <c r="B286" s="6"/>
      <c r="C286" s="6"/>
      <c r="D286" s="6"/>
      <c r="E286" s="6"/>
      <c r="F286" s="6"/>
      <c r="G286" s="6"/>
      <c r="H286" s="7"/>
      <c r="I286" s="7"/>
      <c r="J286" s="7"/>
      <c r="K286" s="6"/>
      <c r="L286" s="6"/>
      <c r="M286" s="7"/>
      <c r="N286" s="7"/>
      <c r="O286" s="6"/>
      <c r="P286" s="6"/>
      <c r="Q286" s="6"/>
      <c r="R286" s="6"/>
      <c r="S286" s="7"/>
      <c r="T286" s="6"/>
      <c r="U286" s="8">
        <f>IF(OR(A286="",F286&lt;&gt;"Active"),"",IF(G286="Completed","Completed",IF(H286="","Missing deadline",IF(H286&lt;TODAY(),"Overdue learning",IF(H286&lt;=TODAY()+30,"Due within 30 days","Scheduled")))))</f>
        <v/>
      </c>
      <c r="V286" s="8">
        <f>IF(OR(A286="",F286&lt;&gt;"Active"),"",IF(G286&lt;&gt;"Completed","Not yet completed",IF(J286="","Missing review date",IF(J286&lt;TODAY(),"Review overdue",IF(J286&lt;=TODAY()+30,"Review within 30 days","Scheduled")))))</f>
        <v/>
      </c>
      <c r="W286" s="8">
        <f>IF(OR(A286="",F286&lt;&gt;"Active"),"",IF(K286="No","Not required",IF(K286&lt;&gt;"Yes","Check requirement",IF(L286="Further support needed","Competence concern",IF(L286="Competence confirmed","Confirmed",IF(M286="","Missing assessment due",IF(M286&lt;TODAY(),"Assessment overdue","Assessment outstanding")))))))</f>
        <v/>
      </c>
      <c r="X286" s="8">
        <f>IF(OR(A286="",F286&lt;&gt;"Active"),"",IF(T286="Closed","Closed",IF(AND(T286="Not needed",Q286="",R286="",S286=""),"No action",IF(OR(Q286="",R286="",S286="",T286&lt;&gt;"Open"),"Check action details",IF(S286&lt;TODAY(),"Action overdue","Action open")))))</f>
        <v/>
      </c>
      <c r="Y286" s="8">
        <f>IF(COUNTA(A286:T286)=0,"",IF(F286="Archived","Archived",IF(OR(A286="",B286="",C286="",D286="",E286="",F286&lt;&gt;"Active",COUNTIF(Roles,B286)=0,COUNTIF(Branches,C286)=0,COUNTIF(LearningStatuses,G286)=0,COUNTIF(AssessmentRequired,K286)=0,COUNTIF(AssessmentStatuses,L286)=0,COUNTIF(ActionStatuses,T286)=0,AND(H286&lt;&gt;"",NOT(ISNUMBER(H286))),AND(I286&lt;&gt;"",OR(NOT(ISNUMBER(I286)),I286&gt;TODAY())),AND(J286&lt;&gt;"",NOT(ISNUMBER(J286))),AND(M286&lt;&gt;"",NOT(ISNUMBER(M286))),AND(N286&lt;&gt;"",OR(NOT(ISNUMBER(N286)),N286&gt;TODAY())),AND(S286&lt;&gt;"",NOT(ISNUMBER(S286))),AND(G286="Completed",OR(I286="",P286="",J286="")),AND(G286&lt;&gt;"Completed",OR(I286&lt;&gt;"",H286="")),AND(K286="No",L286&lt;&gt;"Not required"),AND(K286="Yes",OR(L286="Not required",AND(L286&lt;&gt;"Competence confirmed",M286=""))),AND(OR(L286="Competence confirmed",L286="Further support needed"),OR(N286="",O286="",P286="")),AND(L286="Further support needed",T286&lt;&gt;"Open"),X286="Check action details",AND(T286="Closed",OR(Q286="",R286="",P286=""))),"Check required fields/dates","Recorded - verify evidence")))</f>
        <v/>
      </c>
    </row>
    <row r="287" spans="1:25" ht="32" customHeight="1">
      <c r="A287" s="6"/>
      <c r="B287" s="6"/>
      <c r="C287" s="6"/>
      <c r="D287" s="6"/>
      <c r="E287" s="6"/>
      <c r="F287" s="6"/>
      <c r="G287" s="6"/>
      <c r="H287" s="7"/>
      <c r="I287" s="7"/>
      <c r="J287" s="7"/>
      <c r="K287" s="6"/>
      <c r="L287" s="6"/>
      <c r="M287" s="7"/>
      <c r="N287" s="7"/>
      <c r="O287" s="6"/>
      <c r="P287" s="6"/>
      <c r="Q287" s="6"/>
      <c r="R287" s="6"/>
      <c r="S287" s="7"/>
      <c r="T287" s="6"/>
      <c r="U287" s="8">
        <f>IF(OR(A287="",F287&lt;&gt;"Active"),"",IF(G287="Completed","Completed",IF(H287="","Missing deadline",IF(H287&lt;TODAY(),"Overdue learning",IF(H287&lt;=TODAY()+30,"Due within 30 days","Scheduled")))))</f>
        <v/>
      </c>
      <c r="V287" s="8">
        <f>IF(OR(A287="",F287&lt;&gt;"Active"),"",IF(G287&lt;&gt;"Completed","Not yet completed",IF(J287="","Missing review date",IF(J287&lt;TODAY(),"Review overdue",IF(J287&lt;=TODAY()+30,"Review within 30 days","Scheduled")))))</f>
        <v/>
      </c>
      <c r="W287" s="8">
        <f>IF(OR(A287="",F287&lt;&gt;"Active"),"",IF(K287="No","Not required",IF(K287&lt;&gt;"Yes","Check requirement",IF(L287="Further support needed","Competence concern",IF(L287="Competence confirmed","Confirmed",IF(M287="","Missing assessment due",IF(M287&lt;TODAY(),"Assessment overdue","Assessment outstanding")))))))</f>
        <v/>
      </c>
      <c r="X287" s="8">
        <f>IF(OR(A287="",F287&lt;&gt;"Active"),"",IF(T287="Closed","Closed",IF(AND(T287="Not needed",Q287="",R287="",S287=""),"No action",IF(OR(Q287="",R287="",S287="",T287&lt;&gt;"Open"),"Check action details",IF(S287&lt;TODAY(),"Action overdue","Action open")))))</f>
        <v/>
      </c>
      <c r="Y287" s="8">
        <f>IF(COUNTA(A287:T287)=0,"",IF(F287="Archived","Archived",IF(OR(A287="",B287="",C287="",D287="",E287="",F287&lt;&gt;"Active",COUNTIF(Roles,B287)=0,COUNTIF(Branches,C287)=0,COUNTIF(LearningStatuses,G287)=0,COUNTIF(AssessmentRequired,K287)=0,COUNTIF(AssessmentStatuses,L287)=0,COUNTIF(ActionStatuses,T287)=0,AND(H287&lt;&gt;"",NOT(ISNUMBER(H287))),AND(I287&lt;&gt;"",OR(NOT(ISNUMBER(I287)),I287&gt;TODAY())),AND(J287&lt;&gt;"",NOT(ISNUMBER(J287))),AND(M287&lt;&gt;"",NOT(ISNUMBER(M287))),AND(N287&lt;&gt;"",OR(NOT(ISNUMBER(N287)),N287&gt;TODAY())),AND(S287&lt;&gt;"",NOT(ISNUMBER(S287))),AND(G287="Completed",OR(I287="",P287="",J287="")),AND(G287&lt;&gt;"Completed",OR(I287&lt;&gt;"",H287="")),AND(K287="No",L287&lt;&gt;"Not required"),AND(K287="Yes",OR(L287="Not required",AND(L287&lt;&gt;"Competence confirmed",M287=""))),AND(OR(L287="Competence confirmed",L287="Further support needed"),OR(N287="",O287="",P287="")),AND(L287="Further support needed",T287&lt;&gt;"Open"),X287="Check action details",AND(T287="Closed",OR(Q287="",R287="",P287=""))),"Check required fields/dates","Recorded - verify evidence")))</f>
        <v/>
      </c>
    </row>
    <row r="288" spans="1:25" ht="32" customHeight="1">
      <c r="A288" s="6"/>
      <c r="B288" s="6"/>
      <c r="C288" s="6"/>
      <c r="D288" s="6"/>
      <c r="E288" s="6"/>
      <c r="F288" s="6"/>
      <c r="G288" s="6"/>
      <c r="H288" s="7"/>
      <c r="I288" s="7"/>
      <c r="J288" s="7"/>
      <c r="K288" s="6"/>
      <c r="L288" s="6"/>
      <c r="M288" s="7"/>
      <c r="N288" s="7"/>
      <c r="O288" s="6"/>
      <c r="P288" s="6"/>
      <c r="Q288" s="6"/>
      <c r="R288" s="6"/>
      <c r="S288" s="7"/>
      <c r="T288" s="6"/>
      <c r="U288" s="8">
        <f>IF(OR(A288="",F288&lt;&gt;"Active"),"",IF(G288="Completed","Completed",IF(H288="","Missing deadline",IF(H288&lt;TODAY(),"Overdue learning",IF(H288&lt;=TODAY()+30,"Due within 30 days","Scheduled")))))</f>
        <v/>
      </c>
      <c r="V288" s="8">
        <f>IF(OR(A288="",F288&lt;&gt;"Active"),"",IF(G288&lt;&gt;"Completed","Not yet completed",IF(J288="","Missing review date",IF(J288&lt;TODAY(),"Review overdue",IF(J288&lt;=TODAY()+30,"Review within 30 days","Scheduled")))))</f>
        <v/>
      </c>
      <c r="W288" s="8">
        <f>IF(OR(A288="",F288&lt;&gt;"Active"),"",IF(K288="No","Not required",IF(K288&lt;&gt;"Yes","Check requirement",IF(L288="Further support needed","Competence concern",IF(L288="Competence confirmed","Confirmed",IF(M288="","Missing assessment due",IF(M288&lt;TODAY(),"Assessment overdue","Assessment outstanding")))))))</f>
        <v/>
      </c>
      <c r="X288" s="8">
        <f>IF(OR(A288="",F288&lt;&gt;"Active"),"",IF(T288="Closed","Closed",IF(AND(T288="Not needed",Q288="",R288="",S288=""),"No action",IF(OR(Q288="",R288="",S288="",T288&lt;&gt;"Open"),"Check action details",IF(S288&lt;TODAY(),"Action overdue","Action open")))))</f>
        <v/>
      </c>
      <c r="Y288" s="8">
        <f>IF(COUNTA(A288:T288)=0,"",IF(F288="Archived","Archived",IF(OR(A288="",B288="",C288="",D288="",E288="",F288&lt;&gt;"Active",COUNTIF(Roles,B288)=0,COUNTIF(Branches,C288)=0,COUNTIF(LearningStatuses,G288)=0,COUNTIF(AssessmentRequired,K288)=0,COUNTIF(AssessmentStatuses,L288)=0,COUNTIF(ActionStatuses,T288)=0,AND(H288&lt;&gt;"",NOT(ISNUMBER(H288))),AND(I288&lt;&gt;"",OR(NOT(ISNUMBER(I288)),I288&gt;TODAY())),AND(J288&lt;&gt;"",NOT(ISNUMBER(J288))),AND(M288&lt;&gt;"",NOT(ISNUMBER(M288))),AND(N288&lt;&gt;"",OR(NOT(ISNUMBER(N288)),N288&gt;TODAY())),AND(S288&lt;&gt;"",NOT(ISNUMBER(S288))),AND(G288="Completed",OR(I288="",P288="",J288="")),AND(G288&lt;&gt;"Completed",OR(I288&lt;&gt;"",H288="")),AND(K288="No",L288&lt;&gt;"Not required"),AND(K288="Yes",OR(L288="Not required",AND(L288&lt;&gt;"Competence confirmed",M288=""))),AND(OR(L288="Competence confirmed",L288="Further support needed"),OR(N288="",O288="",P288="")),AND(L288="Further support needed",T288&lt;&gt;"Open"),X288="Check action details",AND(T288="Closed",OR(Q288="",R288="",P288=""))),"Check required fields/dates","Recorded - verify evidence")))</f>
        <v/>
      </c>
    </row>
    <row r="289" spans="1:25" ht="32" customHeight="1">
      <c r="A289" s="6"/>
      <c r="B289" s="6"/>
      <c r="C289" s="6"/>
      <c r="D289" s="6"/>
      <c r="E289" s="6"/>
      <c r="F289" s="6"/>
      <c r="G289" s="6"/>
      <c r="H289" s="7"/>
      <c r="I289" s="7"/>
      <c r="J289" s="7"/>
      <c r="K289" s="6"/>
      <c r="L289" s="6"/>
      <c r="M289" s="7"/>
      <c r="N289" s="7"/>
      <c r="O289" s="6"/>
      <c r="P289" s="6"/>
      <c r="Q289" s="6"/>
      <c r="R289" s="6"/>
      <c r="S289" s="7"/>
      <c r="T289" s="6"/>
      <c r="U289" s="8">
        <f>IF(OR(A289="",F289&lt;&gt;"Active"),"",IF(G289="Completed","Completed",IF(H289="","Missing deadline",IF(H289&lt;TODAY(),"Overdue learning",IF(H289&lt;=TODAY()+30,"Due within 30 days","Scheduled")))))</f>
        <v/>
      </c>
      <c r="V289" s="8">
        <f>IF(OR(A289="",F289&lt;&gt;"Active"),"",IF(G289&lt;&gt;"Completed","Not yet completed",IF(J289="","Missing review date",IF(J289&lt;TODAY(),"Review overdue",IF(J289&lt;=TODAY()+30,"Review within 30 days","Scheduled")))))</f>
        <v/>
      </c>
      <c r="W289" s="8">
        <f>IF(OR(A289="",F289&lt;&gt;"Active"),"",IF(K289="No","Not required",IF(K289&lt;&gt;"Yes","Check requirement",IF(L289="Further support needed","Competence concern",IF(L289="Competence confirmed","Confirmed",IF(M289="","Missing assessment due",IF(M289&lt;TODAY(),"Assessment overdue","Assessment outstanding")))))))</f>
        <v/>
      </c>
      <c r="X289" s="8">
        <f>IF(OR(A289="",F289&lt;&gt;"Active"),"",IF(T289="Closed","Closed",IF(AND(T289="Not needed",Q289="",R289="",S289=""),"No action",IF(OR(Q289="",R289="",S289="",T289&lt;&gt;"Open"),"Check action details",IF(S289&lt;TODAY(),"Action overdue","Action open")))))</f>
        <v/>
      </c>
      <c r="Y289" s="8">
        <f>IF(COUNTA(A289:T289)=0,"",IF(F289="Archived","Archived",IF(OR(A289="",B289="",C289="",D289="",E289="",F289&lt;&gt;"Active",COUNTIF(Roles,B289)=0,COUNTIF(Branches,C289)=0,COUNTIF(LearningStatuses,G289)=0,COUNTIF(AssessmentRequired,K289)=0,COUNTIF(AssessmentStatuses,L289)=0,COUNTIF(ActionStatuses,T289)=0,AND(H289&lt;&gt;"",NOT(ISNUMBER(H289))),AND(I289&lt;&gt;"",OR(NOT(ISNUMBER(I289)),I289&gt;TODAY())),AND(J289&lt;&gt;"",NOT(ISNUMBER(J289))),AND(M289&lt;&gt;"",NOT(ISNUMBER(M289))),AND(N289&lt;&gt;"",OR(NOT(ISNUMBER(N289)),N289&gt;TODAY())),AND(S289&lt;&gt;"",NOT(ISNUMBER(S289))),AND(G289="Completed",OR(I289="",P289="",J289="")),AND(G289&lt;&gt;"Completed",OR(I289&lt;&gt;"",H289="")),AND(K289="No",L289&lt;&gt;"Not required"),AND(K289="Yes",OR(L289="Not required",AND(L289&lt;&gt;"Competence confirmed",M289=""))),AND(OR(L289="Competence confirmed",L289="Further support needed"),OR(N289="",O289="",P289="")),AND(L289="Further support needed",T289&lt;&gt;"Open"),X289="Check action details",AND(T289="Closed",OR(Q289="",R289="",P289=""))),"Check required fields/dates","Recorded - verify evidence")))</f>
        <v/>
      </c>
    </row>
    <row r="290" spans="1:25" ht="32" customHeight="1">
      <c r="A290" s="6"/>
      <c r="B290" s="6"/>
      <c r="C290" s="6"/>
      <c r="D290" s="6"/>
      <c r="E290" s="6"/>
      <c r="F290" s="6"/>
      <c r="G290" s="6"/>
      <c r="H290" s="7"/>
      <c r="I290" s="7"/>
      <c r="J290" s="7"/>
      <c r="K290" s="6"/>
      <c r="L290" s="6"/>
      <c r="M290" s="7"/>
      <c r="N290" s="7"/>
      <c r="O290" s="6"/>
      <c r="P290" s="6"/>
      <c r="Q290" s="6"/>
      <c r="R290" s="6"/>
      <c r="S290" s="7"/>
      <c r="T290" s="6"/>
      <c r="U290" s="8">
        <f>IF(OR(A290="",F290&lt;&gt;"Active"),"",IF(G290="Completed","Completed",IF(H290="","Missing deadline",IF(H290&lt;TODAY(),"Overdue learning",IF(H290&lt;=TODAY()+30,"Due within 30 days","Scheduled")))))</f>
        <v/>
      </c>
      <c r="V290" s="8">
        <f>IF(OR(A290="",F290&lt;&gt;"Active"),"",IF(G290&lt;&gt;"Completed","Not yet completed",IF(J290="","Missing review date",IF(J290&lt;TODAY(),"Review overdue",IF(J290&lt;=TODAY()+30,"Review within 30 days","Scheduled")))))</f>
        <v/>
      </c>
      <c r="W290" s="8">
        <f>IF(OR(A290="",F290&lt;&gt;"Active"),"",IF(K290="No","Not required",IF(K290&lt;&gt;"Yes","Check requirement",IF(L290="Further support needed","Competence concern",IF(L290="Competence confirmed","Confirmed",IF(M290="","Missing assessment due",IF(M290&lt;TODAY(),"Assessment overdue","Assessment outstanding")))))))</f>
        <v/>
      </c>
      <c r="X290" s="8">
        <f>IF(OR(A290="",F290&lt;&gt;"Active"),"",IF(T290="Closed","Closed",IF(AND(T290="Not needed",Q290="",R290="",S290=""),"No action",IF(OR(Q290="",R290="",S290="",T290&lt;&gt;"Open"),"Check action details",IF(S290&lt;TODAY(),"Action overdue","Action open")))))</f>
        <v/>
      </c>
      <c r="Y290" s="8">
        <f>IF(COUNTA(A290:T290)=0,"",IF(F290="Archived","Archived",IF(OR(A290="",B290="",C290="",D290="",E290="",F290&lt;&gt;"Active",COUNTIF(Roles,B290)=0,COUNTIF(Branches,C290)=0,COUNTIF(LearningStatuses,G290)=0,COUNTIF(AssessmentRequired,K290)=0,COUNTIF(AssessmentStatuses,L290)=0,COUNTIF(ActionStatuses,T290)=0,AND(H290&lt;&gt;"",NOT(ISNUMBER(H290))),AND(I290&lt;&gt;"",OR(NOT(ISNUMBER(I290)),I290&gt;TODAY())),AND(J290&lt;&gt;"",NOT(ISNUMBER(J290))),AND(M290&lt;&gt;"",NOT(ISNUMBER(M290))),AND(N290&lt;&gt;"",OR(NOT(ISNUMBER(N290)),N290&gt;TODAY())),AND(S290&lt;&gt;"",NOT(ISNUMBER(S290))),AND(G290="Completed",OR(I290="",P290="",J290="")),AND(G290&lt;&gt;"Completed",OR(I290&lt;&gt;"",H290="")),AND(K290="No",L290&lt;&gt;"Not required"),AND(K290="Yes",OR(L290="Not required",AND(L290&lt;&gt;"Competence confirmed",M290=""))),AND(OR(L290="Competence confirmed",L290="Further support needed"),OR(N290="",O290="",P290="")),AND(L290="Further support needed",T290&lt;&gt;"Open"),X290="Check action details",AND(T290="Closed",OR(Q290="",R290="",P290=""))),"Check required fields/dates","Recorded - verify evidence")))</f>
        <v/>
      </c>
    </row>
    <row r="291" spans="1:25" ht="32" customHeight="1">
      <c r="A291" s="6"/>
      <c r="B291" s="6"/>
      <c r="C291" s="6"/>
      <c r="D291" s="6"/>
      <c r="E291" s="6"/>
      <c r="F291" s="6"/>
      <c r="G291" s="6"/>
      <c r="H291" s="7"/>
      <c r="I291" s="7"/>
      <c r="J291" s="7"/>
      <c r="K291" s="6"/>
      <c r="L291" s="6"/>
      <c r="M291" s="7"/>
      <c r="N291" s="7"/>
      <c r="O291" s="6"/>
      <c r="P291" s="6"/>
      <c r="Q291" s="6"/>
      <c r="R291" s="6"/>
      <c r="S291" s="7"/>
      <c r="T291" s="6"/>
      <c r="U291" s="8">
        <f>IF(OR(A291="",F291&lt;&gt;"Active"),"",IF(G291="Completed","Completed",IF(H291="","Missing deadline",IF(H291&lt;TODAY(),"Overdue learning",IF(H291&lt;=TODAY()+30,"Due within 30 days","Scheduled")))))</f>
        <v/>
      </c>
      <c r="V291" s="8">
        <f>IF(OR(A291="",F291&lt;&gt;"Active"),"",IF(G291&lt;&gt;"Completed","Not yet completed",IF(J291="","Missing review date",IF(J291&lt;TODAY(),"Review overdue",IF(J291&lt;=TODAY()+30,"Review within 30 days","Scheduled")))))</f>
        <v/>
      </c>
      <c r="W291" s="8">
        <f>IF(OR(A291="",F291&lt;&gt;"Active"),"",IF(K291="No","Not required",IF(K291&lt;&gt;"Yes","Check requirement",IF(L291="Further support needed","Competence concern",IF(L291="Competence confirmed","Confirmed",IF(M291="","Missing assessment due",IF(M291&lt;TODAY(),"Assessment overdue","Assessment outstanding")))))))</f>
        <v/>
      </c>
      <c r="X291" s="8">
        <f>IF(OR(A291="",F291&lt;&gt;"Active"),"",IF(T291="Closed","Closed",IF(AND(T291="Not needed",Q291="",R291="",S291=""),"No action",IF(OR(Q291="",R291="",S291="",T291&lt;&gt;"Open"),"Check action details",IF(S291&lt;TODAY(),"Action overdue","Action open")))))</f>
        <v/>
      </c>
      <c r="Y291" s="8">
        <f>IF(COUNTA(A291:T291)=0,"",IF(F291="Archived","Archived",IF(OR(A291="",B291="",C291="",D291="",E291="",F291&lt;&gt;"Active",COUNTIF(Roles,B291)=0,COUNTIF(Branches,C291)=0,COUNTIF(LearningStatuses,G291)=0,COUNTIF(AssessmentRequired,K291)=0,COUNTIF(AssessmentStatuses,L291)=0,COUNTIF(ActionStatuses,T291)=0,AND(H291&lt;&gt;"",NOT(ISNUMBER(H291))),AND(I291&lt;&gt;"",OR(NOT(ISNUMBER(I291)),I291&gt;TODAY())),AND(J291&lt;&gt;"",NOT(ISNUMBER(J291))),AND(M291&lt;&gt;"",NOT(ISNUMBER(M291))),AND(N291&lt;&gt;"",OR(NOT(ISNUMBER(N291)),N291&gt;TODAY())),AND(S291&lt;&gt;"",NOT(ISNUMBER(S291))),AND(G291="Completed",OR(I291="",P291="",J291="")),AND(G291&lt;&gt;"Completed",OR(I291&lt;&gt;"",H291="")),AND(K291="No",L291&lt;&gt;"Not required"),AND(K291="Yes",OR(L291="Not required",AND(L291&lt;&gt;"Competence confirmed",M291=""))),AND(OR(L291="Competence confirmed",L291="Further support needed"),OR(N291="",O291="",P291="")),AND(L291="Further support needed",T291&lt;&gt;"Open"),X291="Check action details",AND(T291="Closed",OR(Q291="",R291="",P291=""))),"Check required fields/dates","Recorded - verify evidence")))</f>
        <v/>
      </c>
    </row>
    <row r="292" spans="1:25" ht="32" customHeight="1">
      <c r="A292" s="6"/>
      <c r="B292" s="6"/>
      <c r="C292" s="6"/>
      <c r="D292" s="6"/>
      <c r="E292" s="6"/>
      <c r="F292" s="6"/>
      <c r="G292" s="6"/>
      <c r="H292" s="7"/>
      <c r="I292" s="7"/>
      <c r="J292" s="7"/>
      <c r="K292" s="6"/>
      <c r="L292" s="6"/>
      <c r="M292" s="7"/>
      <c r="N292" s="7"/>
      <c r="O292" s="6"/>
      <c r="P292" s="6"/>
      <c r="Q292" s="6"/>
      <c r="R292" s="6"/>
      <c r="S292" s="7"/>
      <c r="T292" s="6"/>
      <c r="U292" s="8">
        <f>IF(OR(A292="",F292&lt;&gt;"Active"),"",IF(G292="Completed","Completed",IF(H292="","Missing deadline",IF(H292&lt;TODAY(),"Overdue learning",IF(H292&lt;=TODAY()+30,"Due within 30 days","Scheduled")))))</f>
        <v/>
      </c>
      <c r="V292" s="8">
        <f>IF(OR(A292="",F292&lt;&gt;"Active"),"",IF(G292&lt;&gt;"Completed","Not yet completed",IF(J292="","Missing review date",IF(J292&lt;TODAY(),"Review overdue",IF(J292&lt;=TODAY()+30,"Review within 30 days","Scheduled")))))</f>
        <v/>
      </c>
      <c r="W292" s="8">
        <f>IF(OR(A292="",F292&lt;&gt;"Active"),"",IF(K292="No","Not required",IF(K292&lt;&gt;"Yes","Check requirement",IF(L292="Further support needed","Competence concern",IF(L292="Competence confirmed","Confirmed",IF(M292="","Missing assessment due",IF(M292&lt;TODAY(),"Assessment overdue","Assessment outstanding")))))))</f>
        <v/>
      </c>
      <c r="X292" s="8">
        <f>IF(OR(A292="",F292&lt;&gt;"Active"),"",IF(T292="Closed","Closed",IF(AND(T292="Not needed",Q292="",R292="",S292=""),"No action",IF(OR(Q292="",R292="",S292="",T292&lt;&gt;"Open"),"Check action details",IF(S292&lt;TODAY(),"Action overdue","Action open")))))</f>
        <v/>
      </c>
      <c r="Y292" s="8">
        <f>IF(COUNTA(A292:T292)=0,"",IF(F292="Archived","Archived",IF(OR(A292="",B292="",C292="",D292="",E292="",F292&lt;&gt;"Active",COUNTIF(Roles,B292)=0,COUNTIF(Branches,C292)=0,COUNTIF(LearningStatuses,G292)=0,COUNTIF(AssessmentRequired,K292)=0,COUNTIF(AssessmentStatuses,L292)=0,COUNTIF(ActionStatuses,T292)=0,AND(H292&lt;&gt;"",NOT(ISNUMBER(H292))),AND(I292&lt;&gt;"",OR(NOT(ISNUMBER(I292)),I292&gt;TODAY())),AND(J292&lt;&gt;"",NOT(ISNUMBER(J292))),AND(M292&lt;&gt;"",NOT(ISNUMBER(M292))),AND(N292&lt;&gt;"",OR(NOT(ISNUMBER(N292)),N292&gt;TODAY())),AND(S292&lt;&gt;"",NOT(ISNUMBER(S292))),AND(G292="Completed",OR(I292="",P292="",J292="")),AND(G292&lt;&gt;"Completed",OR(I292&lt;&gt;"",H292="")),AND(K292="No",L292&lt;&gt;"Not required"),AND(K292="Yes",OR(L292="Not required",AND(L292&lt;&gt;"Competence confirmed",M292=""))),AND(OR(L292="Competence confirmed",L292="Further support needed"),OR(N292="",O292="",P292="")),AND(L292="Further support needed",T292&lt;&gt;"Open"),X292="Check action details",AND(T292="Closed",OR(Q292="",R292="",P292=""))),"Check required fields/dates","Recorded - verify evidence")))</f>
        <v/>
      </c>
    </row>
    <row r="293" spans="1:25" ht="32" customHeight="1">
      <c r="A293" s="6"/>
      <c r="B293" s="6"/>
      <c r="C293" s="6"/>
      <c r="D293" s="6"/>
      <c r="E293" s="6"/>
      <c r="F293" s="6"/>
      <c r="G293" s="6"/>
      <c r="H293" s="7"/>
      <c r="I293" s="7"/>
      <c r="J293" s="7"/>
      <c r="K293" s="6"/>
      <c r="L293" s="6"/>
      <c r="M293" s="7"/>
      <c r="N293" s="7"/>
      <c r="O293" s="6"/>
      <c r="P293" s="6"/>
      <c r="Q293" s="6"/>
      <c r="R293" s="6"/>
      <c r="S293" s="7"/>
      <c r="T293" s="6"/>
      <c r="U293" s="8">
        <f>IF(OR(A293="",F293&lt;&gt;"Active"),"",IF(G293="Completed","Completed",IF(H293="","Missing deadline",IF(H293&lt;TODAY(),"Overdue learning",IF(H293&lt;=TODAY()+30,"Due within 30 days","Scheduled")))))</f>
        <v/>
      </c>
      <c r="V293" s="8">
        <f>IF(OR(A293="",F293&lt;&gt;"Active"),"",IF(G293&lt;&gt;"Completed","Not yet completed",IF(J293="","Missing review date",IF(J293&lt;TODAY(),"Review overdue",IF(J293&lt;=TODAY()+30,"Review within 30 days","Scheduled")))))</f>
        <v/>
      </c>
      <c r="W293" s="8">
        <f>IF(OR(A293="",F293&lt;&gt;"Active"),"",IF(K293="No","Not required",IF(K293&lt;&gt;"Yes","Check requirement",IF(L293="Further support needed","Competence concern",IF(L293="Competence confirmed","Confirmed",IF(M293="","Missing assessment due",IF(M293&lt;TODAY(),"Assessment overdue","Assessment outstanding")))))))</f>
        <v/>
      </c>
      <c r="X293" s="8">
        <f>IF(OR(A293="",F293&lt;&gt;"Active"),"",IF(T293="Closed","Closed",IF(AND(T293="Not needed",Q293="",R293="",S293=""),"No action",IF(OR(Q293="",R293="",S293="",T293&lt;&gt;"Open"),"Check action details",IF(S293&lt;TODAY(),"Action overdue","Action open")))))</f>
        <v/>
      </c>
      <c r="Y293" s="8">
        <f>IF(COUNTA(A293:T293)=0,"",IF(F293="Archived","Archived",IF(OR(A293="",B293="",C293="",D293="",E293="",F293&lt;&gt;"Active",COUNTIF(Roles,B293)=0,COUNTIF(Branches,C293)=0,COUNTIF(LearningStatuses,G293)=0,COUNTIF(AssessmentRequired,K293)=0,COUNTIF(AssessmentStatuses,L293)=0,COUNTIF(ActionStatuses,T293)=0,AND(H293&lt;&gt;"",NOT(ISNUMBER(H293))),AND(I293&lt;&gt;"",OR(NOT(ISNUMBER(I293)),I293&gt;TODAY())),AND(J293&lt;&gt;"",NOT(ISNUMBER(J293))),AND(M293&lt;&gt;"",NOT(ISNUMBER(M293))),AND(N293&lt;&gt;"",OR(NOT(ISNUMBER(N293)),N293&gt;TODAY())),AND(S293&lt;&gt;"",NOT(ISNUMBER(S293))),AND(G293="Completed",OR(I293="",P293="",J293="")),AND(G293&lt;&gt;"Completed",OR(I293&lt;&gt;"",H293="")),AND(K293="No",L293&lt;&gt;"Not required"),AND(K293="Yes",OR(L293="Not required",AND(L293&lt;&gt;"Competence confirmed",M293=""))),AND(OR(L293="Competence confirmed",L293="Further support needed"),OR(N293="",O293="",P293="")),AND(L293="Further support needed",T293&lt;&gt;"Open"),X293="Check action details",AND(T293="Closed",OR(Q293="",R293="",P293=""))),"Check required fields/dates","Recorded - verify evidence")))</f>
        <v/>
      </c>
    </row>
    <row r="294" spans="1:25" ht="32" customHeight="1">
      <c r="A294" s="6"/>
      <c r="B294" s="6"/>
      <c r="C294" s="6"/>
      <c r="D294" s="6"/>
      <c r="E294" s="6"/>
      <c r="F294" s="6"/>
      <c r="G294" s="6"/>
      <c r="H294" s="7"/>
      <c r="I294" s="7"/>
      <c r="J294" s="7"/>
      <c r="K294" s="6"/>
      <c r="L294" s="6"/>
      <c r="M294" s="7"/>
      <c r="N294" s="7"/>
      <c r="O294" s="6"/>
      <c r="P294" s="6"/>
      <c r="Q294" s="6"/>
      <c r="R294" s="6"/>
      <c r="S294" s="7"/>
      <c r="T294" s="6"/>
      <c r="U294" s="8">
        <f>IF(OR(A294="",F294&lt;&gt;"Active"),"",IF(G294="Completed","Completed",IF(H294="","Missing deadline",IF(H294&lt;TODAY(),"Overdue learning",IF(H294&lt;=TODAY()+30,"Due within 30 days","Scheduled")))))</f>
        <v/>
      </c>
      <c r="V294" s="8">
        <f>IF(OR(A294="",F294&lt;&gt;"Active"),"",IF(G294&lt;&gt;"Completed","Not yet completed",IF(J294="","Missing review date",IF(J294&lt;TODAY(),"Review overdue",IF(J294&lt;=TODAY()+30,"Review within 30 days","Scheduled")))))</f>
        <v/>
      </c>
      <c r="W294" s="8">
        <f>IF(OR(A294="",F294&lt;&gt;"Active"),"",IF(K294="No","Not required",IF(K294&lt;&gt;"Yes","Check requirement",IF(L294="Further support needed","Competence concern",IF(L294="Competence confirmed","Confirmed",IF(M294="","Missing assessment due",IF(M294&lt;TODAY(),"Assessment overdue","Assessment outstanding")))))))</f>
        <v/>
      </c>
      <c r="X294" s="8">
        <f>IF(OR(A294="",F294&lt;&gt;"Active"),"",IF(T294="Closed","Closed",IF(AND(T294="Not needed",Q294="",R294="",S294=""),"No action",IF(OR(Q294="",R294="",S294="",T294&lt;&gt;"Open"),"Check action details",IF(S294&lt;TODAY(),"Action overdue","Action open")))))</f>
        <v/>
      </c>
      <c r="Y294" s="8">
        <f>IF(COUNTA(A294:T294)=0,"",IF(F294="Archived","Archived",IF(OR(A294="",B294="",C294="",D294="",E294="",F294&lt;&gt;"Active",COUNTIF(Roles,B294)=0,COUNTIF(Branches,C294)=0,COUNTIF(LearningStatuses,G294)=0,COUNTIF(AssessmentRequired,K294)=0,COUNTIF(AssessmentStatuses,L294)=0,COUNTIF(ActionStatuses,T294)=0,AND(H294&lt;&gt;"",NOT(ISNUMBER(H294))),AND(I294&lt;&gt;"",OR(NOT(ISNUMBER(I294)),I294&gt;TODAY())),AND(J294&lt;&gt;"",NOT(ISNUMBER(J294))),AND(M294&lt;&gt;"",NOT(ISNUMBER(M294))),AND(N294&lt;&gt;"",OR(NOT(ISNUMBER(N294)),N294&gt;TODAY())),AND(S294&lt;&gt;"",NOT(ISNUMBER(S294))),AND(G294="Completed",OR(I294="",P294="",J294="")),AND(G294&lt;&gt;"Completed",OR(I294&lt;&gt;"",H294="")),AND(K294="No",L294&lt;&gt;"Not required"),AND(K294="Yes",OR(L294="Not required",AND(L294&lt;&gt;"Competence confirmed",M294=""))),AND(OR(L294="Competence confirmed",L294="Further support needed"),OR(N294="",O294="",P294="")),AND(L294="Further support needed",T294&lt;&gt;"Open"),X294="Check action details",AND(T294="Closed",OR(Q294="",R294="",P294=""))),"Check required fields/dates","Recorded - verify evidence")))</f>
        <v/>
      </c>
    </row>
    <row r="295" spans="1:25" ht="32" customHeight="1">
      <c r="A295" s="6"/>
      <c r="B295" s="6"/>
      <c r="C295" s="6"/>
      <c r="D295" s="6"/>
      <c r="E295" s="6"/>
      <c r="F295" s="6"/>
      <c r="G295" s="6"/>
      <c r="H295" s="7"/>
      <c r="I295" s="7"/>
      <c r="J295" s="7"/>
      <c r="K295" s="6"/>
      <c r="L295" s="6"/>
      <c r="M295" s="7"/>
      <c r="N295" s="7"/>
      <c r="O295" s="6"/>
      <c r="P295" s="6"/>
      <c r="Q295" s="6"/>
      <c r="R295" s="6"/>
      <c r="S295" s="7"/>
      <c r="T295" s="6"/>
      <c r="U295" s="8">
        <f>IF(OR(A295="",F295&lt;&gt;"Active"),"",IF(G295="Completed","Completed",IF(H295="","Missing deadline",IF(H295&lt;TODAY(),"Overdue learning",IF(H295&lt;=TODAY()+30,"Due within 30 days","Scheduled")))))</f>
        <v/>
      </c>
      <c r="V295" s="8">
        <f>IF(OR(A295="",F295&lt;&gt;"Active"),"",IF(G295&lt;&gt;"Completed","Not yet completed",IF(J295="","Missing review date",IF(J295&lt;TODAY(),"Review overdue",IF(J295&lt;=TODAY()+30,"Review within 30 days","Scheduled")))))</f>
        <v/>
      </c>
      <c r="W295" s="8">
        <f>IF(OR(A295="",F295&lt;&gt;"Active"),"",IF(K295="No","Not required",IF(K295&lt;&gt;"Yes","Check requirement",IF(L295="Further support needed","Competence concern",IF(L295="Competence confirmed","Confirmed",IF(M295="","Missing assessment due",IF(M295&lt;TODAY(),"Assessment overdue","Assessment outstanding")))))))</f>
        <v/>
      </c>
      <c r="X295" s="8">
        <f>IF(OR(A295="",F295&lt;&gt;"Active"),"",IF(T295="Closed","Closed",IF(AND(T295="Not needed",Q295="",R295="",S295=""),"No action",IF(OR(Q295="",R295="",S295="",T295&lt;&gt;"Open"),"Check action details",IF(S295&lt;TODAY(),"Action overdue","Action open")))))</f>
        <v/>
      </c>
      <c r="Y295" s="8">
        <f>IF(COUNTA(A295:T295)=0,"",IF(F295="Archived","Archived",IF(OR(A295="",B295="",C295="",D295="",E295="",F295&lt;&gt;"Active",COUNTIF(Roles,B295)=0,COUNTIF(Branches,C295)=0,COUNTIF(LearningStatuses,G295)=0,COUNTIF(AssessmentRequired,K295)=0,COUNTIF(AssessmentStatuses,L295)=0,COUNTIF(ActionStatuses,T295)=0,AND(H295&lt;&gt;"",NOT(ISNUMBER(H295))),AND(I295&lt;&gt;"",OR(NOT(ISNUMBER(I295)),I295&gt;TODAY())),AND(J295&lt;&gt;"",NOT(ISNUMBER(J295))),AND(M295&lt;&gt;"",NOT(ISNUMBER(M295))),AND(N295&lt;&gt;"",OR(NOT(ISNUMBER(N295)),N295&gt;TODAY())),AND(S295&lt;&gt;"",NOT(ISNUMBER(S295))),AND(G295="Completed",OR(I295="",P295="",J295="")),AND(G295&lt;&gt;"Completed",OR(I295&lt;&gt;"",H295="")),AND(K295="No",L295&lt;&gt;"Not required"),AND(K295="Yes",OR(L295="Not required",AND(L295&lt;&gt;"Competence confirmed",M295=""))),AND(OR(L295="Competence confirmed",L295="Further support needed"),OR(N295="",O295="",P295="")),AND(L295="Further support needed",T295&lt;&gt;"Open"),X295="Check action details",AND(T295="Closed",OR(Q295="",R295="",P295=""))),"Check required fields/dates","Recorded - verify evidence")))</f>
        <v/>
      </c>
    </row>
    <row r="296" spans="1:25" ht="32" customHeight="1">
      <c r="A296" s="6"/>
      <c r="B296" s="6"/>
      <c r="C296" s="6"/>
      <c r="D296" s="6"/>
      <c r="E296" s="6"/>
      <c r="F296" s="6"/>
      <c r="G296" s="6"/>
      <c r="H296" s="7"/>
      <c r="I296" s="7"/>
      <c r="J296" s="7"/>
      <c r="K296" s="6"/>
      <c r="L296" s="6"/>
      <c r="M296" s="7"/>
      <c r="N296" s="7"/>
      <c r="O296" s="6"/>
      <c r="P296" s="6"/>
      <c r="Q296" s="6"/>
      <c r="R296" s="6"/>
      <c r="S296" s="7"/>
      <c r="T296" s="6"/>
      <c r="U296" s="8">
        <f>IF(OR(A296="",F296&lt;&gt;"Active"),"",IF(G296="Completed","Completed",IF(H296="","Missing deadline",IF(H296&lt;TODAY(),"Overdue learning",IF(H296&lt;=TODAY()+30,"Due within 30 days","Scheduled")))))</f>
        <v/>
      </c>
      <c r="V296" s="8">
        <f>IF(OR(A296="",F296&lt;&gt;"Active"),"",IF(G296&lt;&gt;"Completed","Not yet completed",IF(J296="","Missing review date",IF(J296&lt;TODAY(),"Review overdue",IF(J296&lt;=TODAY()+30,"Review within 30 days","Scheduled")))))</f>
        <v/>
      </c>
      <c r="W296" s="8">
        <f>IF(OR(A296="",F296&lt;&gt;"Active"),"",IF(K296="No","Not required",IF(K296&lt;&gt;"Yes","Check requirement",IF(L296="Further support needed","Competence concern",IF(L296="Competence confirmed","Confirmed",IF(M296="","Missing assessment due",IF(M296&lt;TODAY(),"Assessment overdue","Assessment outstanding")))))))</f>
        <v/>
      </c>
      <c r="X296" s="8">
        <f>IF(OR(A296="",F296&lt;&gt;"Active"),"",IF(T296="Closed","Closed",IF(AND(T296="Not needed",Q296="",R296="",S296=""),"No action",IF(OR(Q296="",R296="",S296="",T296&lt;&gt;"Open"),"Check action details",IF(S296&lt;TODAY(),"Action overdue","Action open")))))</f>
        <v/>
      </c>
      <c r="Y296" s="8">
        <f>IF(COUNTA(A296:T296)=0,"",IF(F296="Archived","Archived",IF(OR(A296="",B296="",C296="",D296="",E296="",F296&lt;&gt;"Active",COUNTIF(Roles,B296)=0,COUNTIF(Branches,C296)=0,COUNTIF(LearningStatuses,G296)=0,COUNTIF(AssessmentRequired,K296)=0,COUNTIF(AssessmentStatuses,L296)=0,COUNTIF(ActionStatuses,T296)=0,AND(H296&lt;&gt;"",NOT(ISNUMBER(H296))),AND(I296&lt;&gt;"",OR(NOT(ISNUMBER(I296)),I296&gt;TODAY())),AND(J296&lt;&gt;"",NOT(ISNUMBER(J296))),AND(M296&lt;&gt;"",NOT(ISNUMBER(M296))),AND(N296&lt;&gt;"",OR(NOT(ISNUMBER(N296)),N296&gt;TODAY())),AND(S296&lt;&gt;"",NOT(ISNUMBER(S296))),AND(G296="Completed",OR(I296="",P296="",J296="")),AND(G296&lt;&gt;"Completed",OR(I296&lt;&gt;"",H296="")),AND(K296="No",L296&lt;&gt;"Not required"),AND(K296="Yes",OR(L296="Not required",AND(L296&lt;&gt;"Competence confirmed",M296=""))),AND(OR(L296="Competence confirmed",L296="Further support needed"),OR(N296="",O296="",P296="")),AND(L296="Further support needed",T296&lt;&gt;"Open"),X296="Check action details",AND(T296="Closed",OR(Q296="",R296="",P296=""))),"Check required fields/dates","Recorded - verify evidence")))</f>
        <v/>
      </c>
    </row>
    <row r="297" spans="1:25" ht="32" customHeight="1">
      <c r="A297" s="6"/>
      <c r="B297" s="6"/>
      <c r="C297" s="6"/>
      <c r="D297" s="6"/>
      <c r="E297" s="6"/>
      <c r="F297" s="6"/>
      <c r="G297" s="6"/>
      <c r="H297" s="7"/>
      <c r="I297" s="7"/>
      <c r="J297" s="7"/>
      <c r="K297" s="6"/>
      <c r="L297" s="6"/>
      <c r="M297" s="7"/>
      <c r="N297" s="7"/>
      <c r="O297" s="6"/>
      <c r="P297" s="6"/>
      <c r="Q297" s="6"/>
      <c r="R297" s="6"/>
      <c r="S297" s="7"/>
      <c r="T297" s="6"/>
      <c r="U297" s="8">
        <f>IF(OR(A297="",F297&lt;&gt;"Active"),"",IF(G297="Completed","Completed",IF(H297="","Missing deadline",IF(H297&lt;TODAY(),"Overdue learning",IF(H297&lt;=TODAY()+30,"Due within 30 days","Scheduled")))))</f>
        <v/>
      </c>
      <c r="V297" s="8">
        <f>IF(OR(A297="",F297&lt;&gt;"Active"),"",IF(G297&lt;&gt;"Completed","Not yet completed",IF(J297="","Missing review date",IF(J297&lt;TODAY(),"Review overdue",IF(J297&lt;=TODAY()+30,"Review within 30 days","Scheduled")))))</f>
        <v/>
      </c>
      <c r="W297" s="8">
        <f>IF(OR(A297="",F297&lt;&gt;"Active"),"",IF(K297="No","Not required",IF(K297&lt;&gt;"Yes","Check requirement",IF(L297="Further support needed","Competence concern",IF(L297="Competence confirmed","Confirmed",IF(M297="","Missing assessment due",IF(M297&lt;TODAY(),"Assessment overdue","Assessment outstanding")))))))</f>
        <v/>
      </c>
      <c r="X297" s="8">
        <f>IF(OR(A297="",F297&lt;&gt;"Active"),"",IF(T297="Closed","Closed",IF(AND(T297="Not needed",Q297="",R297="",S297=""),"No action",IF(OR(Q297="",R297="",S297="",T297&lt;&gt;"Open"),"Check action details",IF(S297&lt;TODAY(),"Action overdue","Action open")))))</f>
        <v/>
      </c>
      <c r="Y297" s="8">
        <f>IF(COUNTA(A297:T297)=0,"",IF(F297="Archived","Archived",IF(OR(A297="",B297="",C297="",D297="",E297="",F297&lt;&gt;"Active",COUNTIF(Roles,B297)=0,COUNTIF(Branches,C297)=0,COUNTIF(LearningStatuses,G297)=0,COUNTIF(AssessmentRequired,K297)=0,COUNTIF(AssessmentStatuses,L297)=0,COUNTIF(ActionStatuses,T297)=0,AND(H297&lt;&gt;"",NOT(ISNUMBER(H297))),AND(I297&lt;&gt;"",OR(NOT(ISNUMBER(I297)),I297&gt;TODAY())),AND(J297&lt;&gt;"",NOT(ISNUMBER(J297))),AND(M297&lt;&gt;"",NOT(ISNUMBER(M297))),AND(N297&lt;&gt;"",OR(NOT(ISNUMBER(N297)),N297&gt;TODAY())),AND(S297&lt;&gt;"",NOT(ISNUMBER(S297))),AND(G297="Completed",OR(I297="",P297="",J297="")),AND(G297&lt;&gt;"Completed",OR(I297&lt;&gt;"",H297="")),AND(K297="No",L297&lt;&gt;"Not required"),AND(K297="Yes",OR(L297="Not required",AND(L297&lt;&gt;"Competence confirmed",M297=""))),AND(OR(L297="Competence confirmed",L297="Further support needed"),OR(N297="",O297="",P297="")),AND(L297="Further support needed",T297&lt;&gt;"Open"),X297="Check action details",AND(T297="Closed",OR(Q297="",R297="",P297=""))),"Check required fields/dates","Recorded - verify evidence")))</f>
        <v/>
      </c>
    </row>
    <row r="298" spans="1:25" ht="32" customHeight="1">
      <c r="A298" s="6"/>
      <c r="B298" s="6"/>
      <c r="C298" s="6"/>
      <c r="D298" s="6"/>
      <c r="E298" s="6"/>
      <c r="F298" s="6"/>
      <c r="G298" s="6"/>
      <c r="H298" s="7"/>
      <c r="I298" s="7"/>
      <c r="J298" s="7"/>
      <c r="K298" s="6"/>
      <c r="L298" s="6"/>
      <c r="M298" s="7"/>
      <c r="N298" s="7"/>
      <c r="O298" s="6"/>
      <c r="P298" s="6"/>
      <c r="Q298" s="6"/>
      <c r="R298" s="6"/>
      <c r="S298" s="7"/>
      <c r="T298" s="6"/>
      <c r="U298" s="8">
        <f>IF(OR(A298="",F298&lt;&gt;"Active"),"",IF(G298="Completed","Completed",IF(H298="","Missing deadline",IF(H298&lt;TODAY(),"Overdue learning",IF(H298&lt;=TODAY()+30,"Due within 30 days","Scheduled")))))</f>
        <v/>
      </c>
      <c r="V298" s="8">
        <f>IF(OR(A298="",F298&lt;&gt;"Active"),"",IF(G298&lt;&gt;"Completed","Not yet completed",IF(J298="","Missing review date",IF(J298&lt;TODAY(),"Review overdue",IF(J298&lt;=TODAY()+30,"Review within 30 days","Scheduled")))))</f>
        <v/>
      </c>
      <c r="W298" s="8">
        <f>IF(OR(A298="",F298&lt;&gt;"Active"),"",IF(K298="No","Not required",IF(K298&lt;&gt;"Yes","Check requirement",IF(L298="Further support needed","Competence concern",IF(L298="Competence confirmed","Confirmed",IF(M298="","Missing assessment due",IF(M298&lt;TODAY(),"Assessment overdue","Assessment outstanding")))))))</f>
        <v/>
      </c>
      <c r="X298" s="8">
        <f>IF(OR(A298="",F298&lt;&gt;"Active"),"",IF(T298="Closed","Closed",IF(AND(T298="Not needed",Q298="",R298="",S298=""),"No action",IF(OR(Q298="",R298="",S298="",T298&lt;&gt;"Open"),"Check action details",IF(S298&lt;TODAY(),"Action overdue","Action open")))))</f>
        <v/>
      </c>
      <c r="Y298" s="8">
        <f>IF(COUNTA(A298:T298)=0,"",IF(F298="Archived","Archived",IF(OR(A298="",B298="",C298="",D298="",E298="",F298&lt;&gt;"Active",COUNTIF(Roles,B298)=0,COUNTIF(Branches,C298)=0,COUNTIF(LearningStatuses,G298)=0,COUNTIF(AssessmentRequired,K298)=0,COUNTIF(AssessmentStatuses,L298)=0,COUNTIF(ActionStatuses,T298)=0,AND(H298&lt;&gt;"",NOT(ISNUMBER(H298))),AND(I298&lt;&gt;"",OR(NOT(ISNUMBER(I298)),I298&gt;TODAY())),AND(J298&lt;&gt;"",NOT(ISNUMBER(J298))),AND(M298&lt;&gt;"",NOT(ISNUMBER(M298))),AND(N298&lt;&gt;"",OR(NOT(ISNUMBER(N298)),N298&gt;TODAY())),AND(S298&lt;&gt;"",NOT(ISNUMBER(S298))),AND(G298="Completed",OR(I298="",P298="",J298="")),AND(G298&lt;&gt;"Completed",OR(I298&lt;&gt;"",H298="")),AND(K298="No",L298&lt;&gt;"Not required"),AND(K298="Yes",OR(L298="Not required",AND(L298&lt;&gt;"Competence confirmed",M298=""))),AND(OR(L298="Competence confirmed",L298="Further support needed"),OR(N298="",O298="",P298="")),AND(L298="Further support needed",T298&lt;&gt;"Open"),X298="Check action details",AND(T298="Closed",OR(Q298="",R298="",P298=""))),"Check required fields/dates","Recorded - verify evidence")))</f>
        <v/>
      </c>
    </row>
    <row r="299" spans="1:25" ht="32" customHeight="1">
      <c r="A299" s="6"/>
      <c r="B299" s="6"/>
      <c r="C299" s="6"/>
      <c r="D299" s="6"/>
      <c r="E299" s="6"/>
      <c r="F299" s="6"/>
      <c r="G299" s="6"/>
      <c r="H299" s="7"/>
      <c r="I299" s="7"/>
      <c r="J299" s="7"/>
      <c r="K299" s="6"/>
      <c r="L299" s="6"/>
      <c r="M299" s="7"/>
      <c r="N299" s="7"/>
      <c r="O299" s="6"/>
      <c r="P299" s="6"/>
      <c r="Q299" s="6"/>
      <c r="R299" s="6"/>
      <c r="S299" s="7"/>
      <c r="T299" s="6"/>
      <c r="U299" s="8">
        <f>IF(OR(A299="",F299&lt;&gt;"Active"),"",IF(G299="Completed","Completed",IF(H299="","Missing deadline",IF(H299&lt;TODAY(),"Overdue learning",IF(H299&lt;=TODAY()+30,"Due within 30 days","Scheduled")))))</f>
        <v/>
      </c>
      <c r="V299" s="8">
        <f>IF(OR(A299="",F299&lt;&gt;"Active"),"",IF(G299&lt;&gt;"Completed","Not yet completed",IF(J299="","Missing review date",IF(J299&lt;TODAY(),"Review overdue",IF(J299&lt;=TODAY()+30,"Review within 30 days","Scheduled")))))</f>
        <v/>
      </c>
      <c r="W299" s="8">
        <f>IF(OR(A299="",F299&lt;&gt;"Active"),"",IF(K299="No","Not required",IF(K299&lt;&gt;"Yes","Check requirement",IF(L299="Further support needed","Competence concern",IF(L299="Competence confirmed","Confirmed",IF(M299="","Missing assessment due",IF(M299&lt;TODAY(),"Assessment overdue","Assessment outstanding")))))))</f>
        <v/>
      </c>
      <c r="X299" s="8">
        <f>IF(OR(A299="",F299&lt;&gt;"Active"),"",IF(T299="Closed","Closed",IF(AND(T299="Not needed",Q299="",R299="",S299=""),"No action",IF(OR(Q299="",R299="",S299="",T299&lt;&gt;"Open"),"Check action details",IF(S299&lt;TODAY(),"Action overdue","Action open")))))</f>
        <v/>
      </c>
      <c r="Y299" s="8">
        <f>IF(COUNTA(A299:T299)=0,"",IF(F299="Archived","Archived",IF(OR(A299="",B299="",C299="",D299="",E299="",F299&lt;&gt;"Active",COUNTIF(Roles,B299)=0,COUNTIF(Branches,C299)=0,COUNTIF(LearningStatuses,G299)=0,COUNTIF(AssessmentRequired,K299)=0,COUNTIF(AssessmentStatuses,L299)=0,COUNTIF(ActionStatuses,T299)=0,AND(H299&lt;&gt;"",NOT(ISNUMBER(H299))),AND(I299&lt;&gt;"",OR(NOT(ISNUMBER(I299)),I299&gt;TODAY())),AND(J299&lt;&gt;"",NOT(ISNUMBER(J299))),AND(M299&lt;&gt;"",NOT(ISNUMBER(M299))),AND(N299&lt;&gt;"",OR(NOT(ISNUMBER(N299)),N299&gt;TODAY())),AND(S299&lt;&gt;"",NOT(ISNUMBER(S299))),AND(G299="Completed",OR(I299="",P299="",J299="")),AND(G299&lt;&gt;"Completed",OR(I299&lt;&gt;"",H299="")),AND(K299="No",L299&lt;&gt;"Not required"),AND(K299="Yes",OR(L299="Not required",AND(L299&lt;&gt;"Competence confirmed",M299=""))),AND(OR(L299="Competence confirmed",L299="Further support needed"),OR(N299="",O299="",P299="")),AND(L299="Further support needed",T299&lt;&gt;"Open"),X299="Check action details",AND(T299="Closed",OR(Q299="",R299="",P299=""))),"Check required fields/dates","Recorded - verify evidence")))</f>
        <v/>
      </c>
    </row>
    <row r="300" spans="1:25" ht="32" customHeight="1">
      <c r="A300" s="6"/>
      <c r="B300" s="6"/>
      <c r="C300" s="6"/>
      <c r="D300" s="6"/>
      <c r="E300" s="6"/>
      <c r="F300" s="6"/>
      <c r="G300" s="6"/>
      <c r="H300" s="7"/>
      <c r="I300" s="7"/>
      <c r="J300" s="7"/>
      <c r="K300" s="6"/>
      <c r="L300" s="6"/>
      <c r="M300" s="7"/>
      <c r="N300" s="7"/>
      <c r="O300" s="6"/>
      <c r="P300" s="6"/>
      <c r="Q300" s="6"/>
      <c r="R300" s="6"/>
      <c r="S300" s="7"/>
      <c r="T300" s="6"/>
      <c r="U300" s="8">
        <f>IF(OR(A300="",F300&lt;&gt;"Active"),"",IF(G300="Completed","Completed",IF(H300="","Missing deadline",IF(H300&lt;TODAY(),"Overdue learning",IF(H300&lt;=TODAY()+30,"Due within 30 days","Scheduled")))))</f>
        <v/>
      </c>
      <c r="V300" s="8">
        <f>IF(OR(A300="",F300&lt;&gt;"Active"),"",IF(G300&lt;&gt;"Completed","Not yet completed",IF(J300="","Missing review date",IF(J300&lt;TODAY(),"Review overdue",IF(J300&lt;=TODAY()+30,"Review within 30 days","Scheduled")))))</f>
        <v/>
      </c>
      <c r="W300" s="8">
        <f>IF(OR(A300="",F300&lt;&gt;"Active"),"",IF(K300="No","Not required",IF(K300&lt;&gt;"Yes","Check requirement",IF(L300="Further support needed","Competence concern",IF(L300="Competence confirmed","Confirmed",IF(M300="","Missing assessment due",IF(M300&lt;TODAY(),"Assessment overdue","Assessment outstanding")))))))</f>
        <v/>
      </c>
      <c r="X300" s="8">
        <f>IF(OR(A300="",F300&lt;&gt;"Active"),"",IF(T300="Closed","Closed",IF(AND(T300="Not needed",Q300="",R300="",S300=""),"No action",IF(OR(Q300="",R300="",S300="",T300&lt;&gt;"Open"),"Check action details",IF(S300&lt;TODAY(),"Action overdue","Action open")))))</f>
        <v/>
      </c>
      <c r="Y300" s="8">
        <f>IF(COUNTA(A300:T300)=0,"",IF(F300="Archived","Archived",IF(OR(A300="",B300="",C300="",D300="",E300="",F300&lt;&gt;"Active",COUNTIF(Roles,B300)=0,COUNTIF(Branches,C300)=0,COUNTIF(LearningStatuses,G300)=0,COUNTIF(AssessmentRequired,K300)=0,COUNTIF(AssessmentStatuses,L300)=0,COUNTIF(ActionStatuses,T300)=0,AND(H300&lt;&gt;"",NOT(ISNUMBER(H300))),AND(I300&lt;&gt;"",OR(NOT(ISNUMBER(I300)),I300&gt;TODAY())),AND(J300&lt;&gt;"",NOT(ISNUMBER(J300))),AND(M300&lt;&gt;"",NOT(ISNUMBER(M300))),AND(N300&lt;&gt;"",OR(NOT(ISNUMBER(N300)),N300&gt;TODAY())),AND(S300&lt;&gt;"",NOT(ISNUMBER(S300))),AND(G300="Completed",OR(I300="",P300="",J300="")),AND(G300&lt;&gt;"Completed",OR(I300&lt;&gt;"",H300="")),AND(K300="No",L300&lt;&gt;"Not required"),AND(K300="Yes",OR(L300="Not required",AND(L300&lt;&gt;"Competence confirmed",M300=""))),AND(OR(L300="Competence confirmed",L300="Further support needed"),OR(N300="",O300="",P300="")),AND(L300="Further support needed",T300&lt;&gt;"Open"),X300="Check action details",AND(T300="Closed",OR(Q300="",R300="",P300=""))),"Check required fields/dates","Recorded - verify evidence")))</f>
        <v/>
      </c>
    </row>
    <row r="301" spans="1:25" ht="32" customHeight="1">
      <c r="A301" s="6"/>
      <c r="B301" s="6"/>
      <c r="C301" s="6"/>
      <c r="D301" s="6"/>
      <c r="E301" s="6"/>
      <c r="F301" s="6"/>
      <c r="G301" s="6"/>
      <c r="H301" s="7"/>
      <c r="I301" s="7"/>
      <c r="J301" s="7"/>
      <c r="K301" s="6"/>
      <c r="L301" s="6"/>
      <c r="M301" s="7"/>
      <c r="N301" s="7"/>
      <c r="O301" s="6"/>
      <c r="P301" s="6"/>
      <c r="Q301" s="6"/>
      <c r="R301" s="6"/>
      <c r="S301" s="7"/>
      <c r="T301" s="6"/>
      <c r="U301" s="8">
        <f>IF(OR(A301="",F301&lt;&gt;"Active"),"",IF(G301="Completed","Completed",IF(H301="","Missing deadline",IF(H301&lt;TODAY(),"Overdue learning",IF(H301&lt;=TODAY()+30,"Due within 30 days","Scheduled")))))</f>
        <v/>
      </c>
      <c r="V301" s="8">
        <f>IF(OR(A301="",F301&lt;&gt;"Active"),"",IF(G301&lt;&gt;"Completed","Not yet completed",IF(J301="","Missing review date",IF(J301&lt;TODAY(),"Review overdue",IF(J301&lt;=TODAY()+30,"Review within 30 days","Scheduled")))))</f>
        <v/>
      </c>
      <c r="W301" s="8">
        <f>IF(OR(A301="",F301&lt;&gt;"Active"),"",IF(K301="No","Not required",IF(K301&lt;&gt;"Yes","Check requirement",IF(L301="Further support needed","Competence concern",IF(L301="Competence confirmed","Confirmed",IF(M301="","Missing assessment due",IF(M301&lt;TODAY(),"Assessment overdue","Assessment outstanding")))))))</f>
        <v/>
      </c>
      <c r="X301" s="8">
        <f>IF(OR(A301="",F301&lt;&gt;"Active"),"",IF(T301="Closed","Closed",IF(AND(T301="Not needed",Q301="",R301="",S301=""),"No action",IF(OR(Q301="",R301="",S301="",T301&lt;&gt;"Open"),"Check action details",IF(S301&lt;TODAY(),"Action overdue","Action open")))))</f>
        <v/>
      </c>
      <c r="Y301" s="8">
        <f>IF(COUNTA(A301:T301)=0,"",IF(F301="Archived","Archived",IF(OR(A301="",B301="",C301="",D301="",E301="",F301&lt;&gt;"Active",COUNTIF(Roles,B301)=0,COUNTIF(Branches,C301)=0,COUNTIF(LearningStatuses,G301)=0,COUNTIF(AssessmentRequired,K301)=0,COUNTIF(AssessmentStatuses,L301)=0,COUNTIF(ActionStatuses,T301)=0,AND(H301&lt;&gt;"",NOT(ISNUMBER(H301))),AND(I301&lt;&gt;"",OR(NOT(ISNUMBER(I301)),I301&gt;TODAY())),AND(J301&lt;&gt;"",NOT(ISNUMBER(J301))),AND(M301&lt;&gt;"",NOT(ISNUMBER(M301))),AND(N301&lt;&gt;"",OR(NOT(ISNUMBER(N301)),N301&gt;TODAY())),AND(S301&lt;&gt;"",NOT(ISNUMBER(S301))),AND(G301="Completed",OR(I301="",P301="",J301="")),AND(G301&lt;&gt;"Completed",OR(I301&lt;&gt;"",H301="")),AND(K301="No",L301&lt;&gt;"Not required"),AND(K301="Yes",OR(L301="Not required",AND(L301&lt;&gt;"Competence confirmed",M301=""))),AND(OR(L301="Competence confirmed",L301="Further support needed"),OR(N301="",O301="",P301="")),AND(L301="Further support needed",T301&lt;&gt;"Open"),X301="Check action details",AND(T301="Closed",OR(Q301="",R301="",P301=""))),"Check required fields/dates","Recorded - verify evidence")))</f>
        <v/>
      </c>
    </row>
    <row r="302" spans="1:25" ht="32" customHeight="1">
      <c r="A302" s="6"/>
      <c r="B302" s="6"/>
      <c r="C302" s="6"/>
      <c r="D302" s="6"/>
      <c r="E302" s="6"/>
      <c r="F302" s="6"/>
      <c r="G302" s="6"/>
      <c r="H302" s="7"/>
      <c r="I302" s="7"/>
      <c r="J302" s="7"/>
      <c r="K302" s="6"/>
      <c r="L302" s="6"/>
      <c r="M302" s="7"/>
      <c r="N302" s="7"/>
      <c r="O302" s="6"/>
      <c r="P302" s="6"/>
      <c r="Q302" s="6"/>
      <c r="R302" s="6"/>
      <c r="S302" s="7"/>
      <c r="T302" s="6"/>
      <c r="U302" s="8">
        <f>IF(OR(A302="",F302&lt;&gt;"Active"),"",IF(G302="Completed","Completed",IF(H302="","Missing deadline",IF(H302&lt;TODAY(),"Overdue learning",IF(H302&lt;=TODAY()+30,"Due within 30 days","Scheduled")))))</f>
        <v/>
      </c>
      <c r="V302" s="8">
        <f>IF(OR(A302="",F302&lt;&gt;"Active"),"",IF(G302&lt;&gt;"Completed","Not yet completed",IF(J302="","Missing review date",IF(J302&lt;TODAY(),"Review overdue",IF(J302&lt;=TODAY()+30,"Review within 30 days","Scheduled")))))</f>
        <v/>
      </c>
      <c r="W302" s="8">
        <f>IF(OR(A302="",F302&lt;&gt;"Active"),"",IF(K302="No","Not required",IF(K302&lt;&gt;"Yes","Check requirement",IF(L302="Further support needed","Competence concern",IF(L302="Competence confirmed","Confirmed",IF(M302="","Missing assessment due",IF(M302&lt;TODAY(),"Assessment overdue","Assessment outstanding")))))))</f>
        <v/>
      </c>
      <c r="X302" s="8">
        <f>IF(OR(A302="",F302&lt;&gt;"Active"),"",IF(T302="Closed","Closed",IF(AND(T302="Not needed",Q302="",R302="",S302=""),"No action",IF(OR(Q302="",R302="",S302="",T302&lt;&gt;"Open"),"Check action details",IF(S302&lt;TODAY(),"Action overdue","Action open")))))</f>
        <v/>
      </c>
      <c r="Y302" s="8">
        <f>IF(COUNTA(A302:T302)=0,"",IF(F302="Archived","Archived",IF(OR(A302="",B302="",C302="",D302="",E302="",F302&lt;&gt;"Active",COUNTIF(Roles,B302)=0,COUNTIF(Branches,C302)=0,COUNTIF(LearningStatuses,G302)=0,COUNTIF(AssessmentRequired,K302)=0,COUNTIF(AssessmentStatuses,L302)=0,COUNTIF(ActionStatuses,T302)=0,AND(H302&lt;&gt;"",NOT(ISNUMBER(H302))),AND(I302&lt;&gt;"",OR(NOT(ISNUMBER(I302)),I302&gt;TODAY())),AND(J302&lt;&gt;"",NOT(ISNUMBER(J302))),AND(M302&lt;&gt;"",NOT(ISNUMBER(M302))),AND(N302&lt;&gt;"",OR(NOT(ISNUMBER(N302)),N302&gt;TODAY())),AND(S302&lt;&gt;"",NOT(ISNUMBER(S302))),AND(G302="Completed",OR(I302="",P302="",J302="")),AND(G302&lt;&gt;"Completed",OR(I302&lt;&gt;"",H302="")),AND(K302="No",L302&lt;&gt;"Not required"),AND(K302="Yes",OR(L302="Not required",AND(L302&lt;&gt;"Competence confirmed",M302=""))),AND(OR(L302="Competence confirmed",L302="Further support needed"),OR(N302="",O302="",P302="")),AND(L302="Further support needed",T302&lt;&gt;"Open"),X302="Check action details",AND(T302="Closed",OR(Q302="",R302="",P302=""))),"Check required fields/dates","Recorded - verify evidence")))</f>
        <v/>
      </c>
    </row>
    <row r="303" spans="1:25" ht="32" customHeight="1">
      <c r="A303" s="6"/>
      <c r="B303" s="6"/>
      <c r="C303" s="6"/>
      <c r="D303" s="6"/>
      <c r="E303" s="6"/>
      <c r="F303" s="6"/>
      <c r="G303" s="6"/>
      <c r="H303" s="7"/>
      <c r="I303" s="7"/>
      <c r="J303" s="7"/>
      <c r="K303" s="6"/>
      <c r="L303" s="6"/>
      <c r="M303" s="7"/>
      <c r="N303" s="7"/>
      <c r="O303" s="6"/>
      <c r="P303" s="6"/>
      <c r="Q303" s="6"/>
      <c r="R303" s="6"/>
      <c r="S303" s="7"/>
      <c r="T303" s="6"/>
      <c r="U303" s="8">
        <f>IF(OR(A303="",F303&lt;&gt;"Active"),"",IF(G303="Completed","Completed",IF(H303="","Missing deadline",IF(H303&lt;TODAY(),"Overdue learning",IF(H303&lt;=TODAY()+30,"Due within 30 days","Scheduled")))))</f>
        <v/>
      </c>
      <c r="V303" s="8">
        <f>IF(OR(A303="",F303&lt;&gt;"Active"),"",IF(G303&lt;&gt;"Completed","Not yet completed",IF(J303="","Missing review date",IF(J303&lt;TODAY(),"Review overdue",IF(J303&lt;=TODAY()+30,"Review within 30 days","Scheduled")))))</f>
        <v/>
      </c>
      <c r="W303" s="8">
        <f>IF(OR(A303="",F303&lt;&gt;"Active"),"",IF(K303="No","Not required",IF(K303&lt;&gt;"Yes","Check requirement",IF(L303="Further support needed","Competence concern",IF(L303="Competence confirmed","Confirmed",IF(M303="","Missing assessment due",IF(M303&lt;TODAY(),"Assessment overdue","Assessment outstanding")))))))</f>
        <v/>
      </c>
      <c r="X303" s="8">
        <f>IF(OR(A303="",F303&lt;&gt;"Active"),"",IF(T303="Closed","Closed",IF(AND(T303="Not needed",Q303="",R303="",S303=""),"No action",IF(OR(Q303="",R303="",S303="",T303&lt;&gt;"Open"),"Check action details",IF(S303&lt;TODAY(),"Action overdue","Action open")))))</f>
        <v/>
      </c>
      <c r="Y303" s="8">
        <f>IF(COUNTA(A303:T303)=0,"",IF(F303="Archived","Archived",IF(OR(A303="",B303="",C303="",D303="",E303="",F303&lt;&gt;"Active",COUNTIF(Roles,B303)=0,COUNTIF(Branches,C303)=0,COUNTIF(LearningStatuses,G303)=0,COUNTIF(AssessmentRequired,K303)=0,COUNTIF(AssessmentStatuses,L303)=0,COUNTIF(ActionStatuses,T303)=0,AND(H303&lt;&gt;"",NOT(ISNUMBER(H303))),AND(I303&lt;&gt;"",OR(NOT(ISNUMBER(I303)),I303&gt;TODAY())),AND(J303&lt;&gt;"",NOT(ISNUMBER(J303))),AND(M303&lt;&gt;"",NOT(ISNUMBER(M303))),AND(N303&lt;&gt;"",OR(NOT(ISNUMBER(N303)),N303&gt;TODAY())),AND(S303&lt;&gt;"",NOT(ISNUMBER(S303))),AND(G303="Completed",OR(I303="",P303="",J303="")),AND(G303&lt;&gt;"Completed",OR(I303&lt;&gt;"",H303="")),AND(K303="No",L303&lt;&gt;"Not required"),AND(K303="Yes",OR(L303="Not required",AND(L303&lt;&gt;"Competence confirmed",M303=""))),AND(OR(L303="Competence confirmed",L303="Further support needed"),OR(N303="",O303="",P303="")),AND(L303="Further support needed",T303&lt;&gt;"Open"),X303="Check action details",AND(T303="Closed",OR(Q303="",R303="",P303=""))),"Check required fields/dates","Recorded - verify evidence")))</f>
        <v/>
      </c>
    </row>
    <row r="304" spans="1:25" ht="32" customHeight="1">
      <c r="A304" s="6"/>
      <c r="B304" s="6"/>
      <c r="C304" s="6"/>
      <c r="D304" s="6"/>
      <c r="E304" s="6"/>
      <c r="F304" s="6"/>
      <c r="G304" s="6"/>
      <c r="H304" s="7"/>
      <c r="I304" s="7"/>
      <c r="J304" s="7"/>
      <c r="K304" s="6"/>
      <c r="L304" s="6"/>
      <c r="M304" s="7"/>
      <c r="N304" s="7"/>
      <c r="O304" s="6"/>
      <c r="P304" s="6"/>
      <c r="Q304" s="6"/>
      <c r="R304" s="6"/>
      <c r="S304" s="7"/>
      <c r="T304" s="6"/>
      <c r="U304" s="8">
        <f>IF(OR(A304="",F304&lt;&gt;"Active"),"",IF(G304="Completed","Completed",IF(H304="","Missing deadline",IF(H304&lt;TODAY(),"Overdue learning",IF(H304&lt;=TODAY()+30,"Due within 30 days","Scheduled")))))</f>
        <v/>
      </c>
      <c r="V304" s="8">
        <f>IF(OR(A304="",F304&lt;&gt;"Active"),"",IF(G304&lt;&gt;"Completed","Not yet completed",IF(J304="","Missing review date",IF(J304&lt;TODAY(),"Review overdue",IF(J304&lt;=TODAY()+30,"Review within 30 days","Scheduled")))))</f>
        <v/>
      </c>
      <c r="W304" s="8">
        <f>IF(OR(A304="",F304&lt;&gt;"Active"),"",IF(K304="No","Not required",IF(K304&lt;&gt;"Yes","Check requirement",IF(L304="Further support needed","Competence concern",IF(L304="Competence confirmed","Confirmed",IF(M304="","Missing assessment due",IF(M304&lt;TODAY(),"Assessment overdue","Assessment outstanding")))))))</f>
        <v/>
      </c>
      <c r="X304" s="8">
        <f>IF(OR(A304="",F304&lt;&gt;"Active"),"",IF(T304="Closed","Closed",IF(AND(T304="Not needed",Q304="",R304="",S304=""),"No action",IF(OR(Q304="",R304="",S304="",T304&lt;&gt;"Open"),"Check action details",IF(S304&lt;TODAY(),"Action overdue","Action open")))))</f>
        <v/>
      </c>
      <c r="Y304" s="8">
        <f>IF(COUNTA(A304:T304)=0,"",IF(F304="Archived","Archived",IF(OR(A304="",B304="",C304="",D304="",E304="",F304&lt;&gt;"Active",COUNTIF(Roles,B304)=0,COUNTIF(Branches,C304)=0,COUNTIF(LearningStatuses,G304)=0,COUNTIF(AssessmentRequired,K304)=0,COUNTIF(AssessmentStatuses,L304)=0,COUNTIF(ActionStatuses,T304)=0,AND(H304&lt;&gt;"",NOT(ISNUMBER(H304))),AND(I304&lt;&gt;"",OR(NOT(ISNUMBER(I304)),I304&gt;TODAY())),AND(J304&lt;&gt;"",NOT(ISNUMBER(J304))),AND(M304&lt;&gt;"",NOT(ISNUMBER(M304))),AND(N304&lt;&gt;"",OR(NOT(ISNUMBER(N304)),N304&gt;TODAY())),AND(S304&lt;&gt;"",NOT(ISNUMBER(S304))),AND(G304="Completed",OR(I304="",P304="",J304="")),AND(G304&lt;&gt;"Completed",OR(I304&lt;&gt;"",H304="")),AND(K304="No",L304&lt;&gt;"Not required"),AND(K304="Yes",OR(L304="Not required",AND(L304&lt;&gt;"Competence confirmed",M304=""))),AND(OR(L304="Competence confirmed",L304="Further support needed"),OR(N304="",O304="",P304="")),AND(L304="Further support needed",T304&lt;&gt;"Open"),X304="Check action details",AND(T304="Closed",OR(Q304="",R304="",P304=""))),"Check required fields/dates","Recorded - verify evidence")))</f>
        <v/>
      </c>
    </row>
    <row r="305" spans="1:25" ht="32" customHeight="1">
      <c r="A305" s="6"/>
      <c r="B305" s="6"/>
      <c r="C305" s="6"/>
      <c r="D305" s="6"/>
      <c r="E305" s="6"/>
      <c r="F305" s="6"/>
      <c r="G305" s="6"/>
      <c r="H305" s="7"/>
      <c r="I305" s="7"/>
      <c r="J305" s="7"/>
      <c r="K305" s="6"/>
      <c r="L305" s="6"/>
      <c r="M305" s="7"/>
      <c r="N305" s="7"/>
      <c r="O305" s="6"/>
      <c r="P305" s="6"/>
      <c r="Q305" s="6"/>
      <c r="R305" s="6"/>
      <c r="S305" s="7"/>
      <c r="T305" s="6"/>
      <c r="U305" s="8">
        <f>IF(OR(A305="",F305&lt;&gt;"Active"),"",IF(G305="Completed","Completed",IF(H305="","Missing deadline",IF(H305&lt;TODAY(),"Overdue learning",IF(H305&lt;=TODAY()+30,"Due within 30 days","Scheduled")))))</f>
        <v/>
      </c>
      <c r="V305" s="8">
        <f>IF(OR(A305="",F305&lt;&gt;"Active"),"",IF(G305&lt;&gt;"Completed","Not yet completed",IF(J305="","Missing review date",IF(J305&lt;TODAY(),"Review overdue",IF(J305&lt;=TODAY()+30,"Review within 30 days","Scheduled")))))</f>
        <v/>
      </c>
      <c r="W305" s="8">
        <f>IF(OR(A305="",F305&lt;&gt;"Active"),"",IF(K305="No","Not required",IF(K305&lt;&gt;"Yes","Check requirement",IF(L305="Further support needed","Competence concern",IF(L305="Competence confirmed","Confirmed",IF(M305="","Missing assessment due",IF(M305&lt;TODAY(),"Assessment overdue","Assessment outstanding")))))))</f>
        <v/>
      </c>
      <c r="X305" s="8">
        <f>IF(OR(A305="",F305&lt;&gt;"Active"),"",IF(T305="Closed","Closed",IF(AND(T305="Not needed",Q305="",R305="",S305=""),"No action",IF(OR(Q305="",R305="",S305="",T305&lt;&gt;"Open"),"Check action details",IF(S305&lt;TODAY(),"Action overdue","Action open")))))</f>
        <v/>
      </c>
      <c r="Y305" s="8">
        <f>IF(COUNTA(A305:T305)=0,"",IF(F305="Archived","Archived",IF(OR(A305="",B305="",C305="",D305="",E305="",F305&lt;&gt;"Active",COUNTIF(Roles,B305)=0,COUNTIF(Branches,C305)=0,COUNTIF(LearningStatuses,G305)=0,COUNTIF(AssessmentRequired,K305)=0,COUNTIF(AssessmentStatuses,L305)=0,COUNTIF(ActionStatuses,T305)=0,AND(H305&lt;&gt;"",NOT(ISNUMBER(H305))),AND(I305&lt;&gt;"",OR(NOT(ISNUMBER(I305)),I305&gt;TODAY())),AND(J305&lt;&gt;"",NOT(ISNUMBER(J305))),AND(M305&lt;&gt;"",NOT(ISNUMBER(M305))),AND(N305&lt;&gt;"",OR(NOT(ISNUMBER(N305)),N305&gt;TODAY())),AND(S305&lt;&gt;"",NOT(ISNUMBER(S305))),AND(G305="Completed",OR(I305="",P305="",J305="")),AND(G305&lt;&gt;"Completed",OR(I305&lt;&gt;"",H305="")),AND(K305="No",L305&lt;&gt;"Not required"),AND(K305="Yes",OR(L305="Not required",AND(L305&lt;&gt;"Competence confirmed",M305=""))),AND(OR(L305="Competence confirmed",L305="Further support needed"),OR(N305="",O305="",P305="")),AND(L305="Further support needed",T305&lt;&gt;"Open"),X305="Check action details",AND(T305="Closed",OR(Q305="",R305="",P305=""))),"Check required fields/dates","Recorded - verify evidence")))</f>
        <v/>
      </c>
    </row>
    <row r="306" spans="1:25" ht="32" customHeight="1">
      <c r="A306" s="6"/>
      <c r="B306" s="6"/>
      <c r="C306" s="6"/>
      <c r="D306" s="6"/>
      <c r="E306" s="6"/>
      <c r="F306" s="6"/>
      <c r="G306" s="6"/>
      <c r="H306" s="7"/>
      <c r="I306" s="7"/>
      <c r="J306" s="7"/>
      <c r="K306" s="6"/>
      <c r="L306" s="6"/>
      <c r="M306" s="7"/>
      <c r="N306" s="7"/>
      <c r="O306" s="6"/>
      <c r="P306" s="6"/>
      <c r="Q306" s="6"/>
      <c r="R306" s="6"/>
      <c r="S306" s="7"/>
      <c r="T306" s="6"/>
      <c r="U306" s="8">
        <f>IF(OR(A306="",F306&lt;&gt;"Active"),"",IF(G306="Completed","Completed",IF(H306="","Missing deadline",IF(H306&lt;TODAY(),"Overdue learning",IF(H306&lt;=TODAY()+30,"Due within 30 days","Scheduled")))))</f>
        <v/>
      </c>
      <c r="V306" s="8">
        <f>IF(OR(A306="",F306&lt;&gt;"Active"),"",IF(G306&lt;&gt;"Completed","Not yet completed",IF(J306="","Missing review date",IF(J306&lt;TODAY(),"Review overdue",IF(J306&lt;=TODAY()+30,"Review within 30 days","Scheduled")))))</f>
        <v/>
      </c>
      <c r="W306" s="8">
        <f>IF(OR(A306="",F306&lt;&gt;"Active"),"",IF(K306="No","Not required",IF(K306&lt;&gt;"Yes","Check requirement",IF(L306="Further support needed","Competence concern",IF(L306="Competence confirmed","Confirmed",IF(M306="","Missing assessment due",IF(M306&lt;TODAY(),"Assessment overdue","Assessment outstanding")))))))</f>
        <v/>
      </c>
      <c r="X306" s="8">
        <f>IF(OR(A306="",F306&lt;&gt;"Active"),"",IF(T306="Closed","Closed",IF(AND(T306="Not needed",Q306="",R306="",S306=""),"No action",IF(OR(Q306="",R306="",S306="",T306&lt;&gt;"Open"),"Check action details",IF(S306&lt;TODAY(),"Action overdue","Action open")))))</f>
        <v/>
      </c>
      <c r="Y306" s="8">
        <f>IF(COUNTA(A306:T306)=0,"",IF(F306="Archived","Archived",IF(OR(A306="",B306="",C306="",D306="",E306="",F306&lt;&gt;"Active",COUNTIF(Roles,B306)=0,COUNTIF(Branches,C306)=0,COUNTIF(LearningStatuses,G306)=0,COUNTIF(AssessmentRequired,K306)=0,COUNTIF(AssessmentStatuses,L306)=0,COUNTIF(ActionStatuses,T306)=0,AND(H306&lt;&gt;"",NOT(ISNUMBER(H306))),AND(I306&lt;&gt;"",OR(NOT(ISNUMBER(I306)),I306&gt;TODAY())),AND(J306&lt;&gt;"",NOT(ISNUMBER(J306))),AND(M306&lt;&gt;"",NOT(ISNUMBER(M306))),AND(N306&lt;&gt;"",OR(NOT(ISNUMBER(N306)),N306&gt;TODAY())),AND(S306&lt;&gt;"",NOT(ISNUMBER(S306))),AND(G306="Completed",OR(I306="",P306="",J306="")),AND(G306&lt;&gt;"Completed",OR(I306&lt;&gt;"",H306="")),AND(K306="No",L306&lt;&gt;"Not required"),AND(K306="Yes",OR(L306="Not required",AND(L306&lt;&gt;"Competence confirmed",M306=""))),AND(OR(L306="Competence confirmed",L306="Further support needed"),OR(N306="",O306="",P306="")),AND(L306="Further support needed",T306&lt;&gt;"Open"),X306="Check action details",AND(T306="Closed",OR(Q306="",R306="",P306=""))),"Check required fields/dates","Recorded - verify evidence")))</f>
        <v/>
      </c>
    </row>
    <row r="307" spans="1:25" ht="32" customHeight="1">
      <c r="A307" s="6"/>
      <c r="B307" s="6"/>
      <c r="C307" s="6"/>
      <c r="D307" s="6"/>
      <c r="E307" s="6"/>
      <c r="F307" s="6"/>
      <c r="G307" s="6"/>
      <c r="H307" s="7"/>
      <c r="I307" s="7"/>
      <c r="J307" s="7"/>
      <c r="K307" s="6"/>
      <c r="L307" s="6"/>
      <c r="M307" s="7"/>
      <c r="N307" s="7"/>
      <c r="O307" s="6"/>
      <c r="P307" s="6"/>
      <c r="Q307" s="6"/>
      <c r="R307" s="6"/>
      <c r="S307" s="7"/>
      <c r="T307" s="6"/>
      <c r="U307" s="8">
        <f>IF(OR(A307="",F307&lt;&gt;"Active"),"",IF(G307="Completed","Completed",IF(H307="","Missing deadline",IF(H307&lt;TODAY(),"Overdue learning",IF(H307&lt;=TODAY()+30,"Due within 30 days","Scheduled")))))</f>
        <v/>
      </c>
      <c r="V307" s="8">
        <f>IF(OR(A307="",F307&lt;&gt;"Active"),"",IF(G307&lt;&gt;"Completed","Not yet completed",IF(J307="","Missing review date",IF(J307&lt;TODAY(),"Review overdue",IF(J307&lt;=TODAY()+30,"Review within 30 days","Scheduled")))))</f>
        <v/>
      </c>
      <c r="W307" s="8">
        <f>IF(OR(A307="",F307&lt;&gt;"Active"),"",IF(K307="No","Not required",IF(K307&lt;&gt;"Yes","Check requirement",IF(L307="Further support needed","Competence concern",IF(L307="Competence confirmed","Confirmed",IF(M307="","Missing assessment due",IF(M307&lt;TODAY(),"Assessment overdue","Assessment outstanding")))))))</f>
        <v/>
      </c>
      <c r="X307" s="8">
        <f>IF(OR(A307="",F307&lt;&gt;"Active"),"",IF(T307="Closed","Closed",IF(AND(T307="Not needed",Q307="",R307="",S307=""),"No action",IF(OR(Q307="",R307="",S307="",T307&lt;&gt;"Open"),"Check action details",IF(S307&lt;TODAY(),"Action overdue","Action open")))))</f>
        <v/>
      </c>
      <c r="Y307" s="8">
        <f>IF(COUNTA(A307:T307)=0,"",IF(F307="Archived","Archived",IF(OR(A307="",B307="",C307="",D307="",E307="",F307&lt;&gt;"Active",COUNTIF(Roles,B307)=0,COUNTIF(Branches,C307)=0,COUNTIF(LearningStatuses,G307)=0,COUNTIF(AssessmentRequired,K307)=0,COUNTIF(AssessmentStatuses,L307)=0,COUNTIF(ActionStatuses,T307)=0,AND(H307&lt;&gt;"",NOT(ISNUMBER(H307))),AND(I307&lt;&gt;"",OR(NOT(ISNUMBER(I307)),I307&gt;TODAY())),AND(J307&lt;&gt;"",NOT(ISNUMBER(J307))),AND(M307&lt;&gt;"",NOT(ISNUMBER(M307))),AND(N307&lt;&gt;"",OR(NOT(ISNUMBER(N307)),N307&gt;TODAY())),AND(S307&lt;&gt;"",NOT(ISNUMBER(S307))),AND(G307="Completed",OR(I307="",P307="",J307="")),AND(G307&lt;&gt;"Completed",OR(I307&lt;&gt;"",H307="")),AND(K307="No",L307&lt;&gt;"Not required"),AND(K307="Yes",OR(L307="Not required",AND(L307&lt;&gt;"Competence confirmed",M307=""))),AND(OR(L307="Competence confirmed",L307="Further support needed"),OR(N307="",O307="",P307="")),AND(L307="Further support needed",T307&lt;&gt;"Open"),X307="Check action details",AND(T307="Closed",OR(Q307="",R307="",P307=""))),"Check required fields/dates","Recorded - verify evidence")))</f>
        <v/>
      </c>
    </row>
    <row r="308" spans="1:25" ht="32" customHeight="1">
      <c r="A308" s="6"/>
      <c r="B308" s="6"/>
      <c r="C308" s="6"/>
      <c r="D308" s="6"/>
      <c r="E308" s="6"/>
      <c r="F308" s="6"/>
      <c r="G308" s="6"/>
      <c r="H308" s="7"/>
      <c r="I308" s="7"/>
      <c r="J308" s="7"/>
      <c r="K308" s="6"/>
      <c r="L308" s="6"/>
      <c r="M308" s="7"/>
      <c r="N308" s="7"/>
      <c r="O308" s="6"/>
      <c r="P308" s="6"/>
      <c r="Q308" s="6"/>
      <c r="R308" s="6"/>
      <c r="S308" s="7"/>
      <c r="T308" s="6"/>
      <c r="U308" s="8">
        <f>IF(OR(A308="",F308&lt;&gt;"Active"),"",IF(G308="Completed","Completed",IF(H308="","Missing deadline",IF(H308&lt;TODAY(),"Overdue learning",IF(H308&lt;=TODAY()+30,"Due within 30 days","Scheduled")))))</f>
        <v/>
      </c>
      <c r="V308" s="8">
        <f>IF(OR(A308="",F308&lt;&gt;"Active"),"",IF(G308&lt;&gt;"Completed","Not yet completed",IF(J308="","Missing review date",IF(J308&lt;TODAY(),"Review overdue",IF(J308&lt;=TODAY()+30,"Review within 30 days","Scheduled")))))</f>
        <v/>
      </c>
      <c r="W308" s="8">
        <f>IF(OR(A308="",F308&lt;&gt;"Active"),"",IF(K308="No","Not required",IF(K308&lt;&gt;"Yes","Check requirement",IF(L308="Further support needed","Competence concern",IF(L308="Competence confirmed","Confirmed",IF(M308="","Missing assessment due",IF(M308&lt;TODAY(),"Assessment overdue","Assessment outstanding")))))))</f>
        <v/>
      </c>
      <c r="X308" s="8">
        <f>IF(OR(A308="",F308&lt;&gt;"Active"),"",IF(T308="Closed","Closed",IF(AND(T308="Not needed",Q308="",R308="",S308=""),"No action",IF(OR(Q308="",R308="",S308="",T308&lt;&gt;"Open"),"Check action details",IF(S308&lt;TODAY(),"Action overdue","Action open")))))</f>
        <v/>
      </c>
      <c r="Y308" s="8">
        <f>IF(COUNTA(A308:T308)=0,"",IF(F308="Archived","Archived",IF(OR(A308="",B308="",C308="",D308="",E308="",F308&lt;&gt;"Active",COUNTIF(Roles,B308)=0,COUNTIF(Branches,C308)=0,COUNTIF(LearningStatuses,G308)=0,COUNTIF(AssessmentRequired,K308)=0,COUNTIF(AssessmentStatuses,L308)=0,COUNTIF(ActionStatuses,T308)=0,AND(H308&lt;&gt;"",NOT(ISNUMBER(H308))),AND(I308&lt;&gt;"",OR(NOT(ISNUMBER(I308)),I308&gt;TODAY())),AND(J308&lt;&gt;"",NOT(ISNUMBER(J308))),AND(M308&lt;&gt;"",NOT(ISNUMBER(M308))),AND(N308&lt;&gt;"",OR(NOT(ISNUMBER(N308)),N308&gt;TODAY())),AND(S308&lt;&gt;"",NOT(ISNUMBER(S308))),AND(G308="Completed",OR(I308="",P308="",J308="")),AND(G308&lt;&gt;"Completed",OR(I308&lt;&gt;"",H308="")),AND(K308="No",L308&lt;&gt;"Not required"),AND(K308="Yes",OR(L308="Not required",AND(L308&lt;&gt;"Competence confirmed",M308=""))),AND(OR(L308="Competence confirmed",L308="Further support needed"),OR(N308="",O308="",P308="")),AND(L308="Further support needed",T308&lt;&gt;"Open"),X308="Check action details",AND(T308="Closed",OR(Q308="",R308="",P308=""))),"Check required fields/dates","Recorded - verify evidence")))</f>
        <v/>
      </c>
    </row>
    <row r="309" spans="1:25" ht="32" customHeight="1">
      <c r="A309" s="6"/>
      <c r="B309" s="6"/>
      <c r="C309" s="6"/>
      <c r="D309" s="6"/>
      <c r="E309" s="6"/>
      <c r="F309" s="6"/>
      <c r="G309" s="6"/>
      <c r="H309" s="7"/>
      <c r="I309" s="7"/>
      <c r="J309" s="7"/>
      <c r="K309" s="6"/>
      <c r="L309" s="6"/>
      <c r="M309" s="7"/>
      <c r="N309" s="7"/>
      <c r="O309" s="6"/>
      <c r="P309" s="6"/>
      <c r="Q309" s="6"/>
      <c r="R309" s="6"/>
      <c r="S309" s="7"/>
      <c r="T309" s="6"/>
      <c r="U309" s="8">
        <f>IF(OR(A309="",F309&lt;&gt;"Active"),"",IF(G309="Completed","Completed",IF(H309="","Missing deadline",IF(H309&lt;TODAY(),"Overdue learning",IF(H309&lt;=TODAY()+30,"Due within 30 days","Scheduled")))))</f>
        <v/>
      </c>
      <c r="V309" s="8">
        <f>IF(OR(A309="",F309&lt;&gt;"Active"),"",IF(G309&lt;&gt;"Completed","Not yet completed",IF(J309="","Missing review date",IF(J309&lt;TODAY(),"Review overdue",IF(J309&lt;=TODAY()+30,"Review within 30 days","Scheduled")))))</f>
        <v/>
      </c>
      <c r="W309" s="8">
        <f>IF(OR(A309="",F309&lt;&gt;"Active"),"",IF(K309="No","Not required",IF(K309&lt;&gt;"Yes","Check requirement",IF(L309="Further support needed","Competence concern",IF(L309="Competence confirmed","Confirmed",IF(M309="","Missing assessment due",IF(M309&lt;TODAY(),"Assessment overdue","Assessment outstanding")))))))</f>
        <v/>
      </c>
      <c r="X309" s="8">
        <f>IF(OR(A309="",F309&lt;&gt;"Active"),"",IF(T309="Closed","Closed",IF(AND(T309="Not needed",Q309="",R309="",S309=""),"No action",IF(OR(Q309="",R309="",S309="",T309&lt;&gt;"Open"),"Check action details",IF(S309&lt;TODAY(),"Action overdue","Action open")))))</f>
        <v/>
      </c>
      <c r="Y309" s="8">
        <f>IF(COUNTA(A309:T309)=0,"",IF(F309="Archived","Archived",IF(OR(A309="",B309="",C309="",D309="",E309="",F309&lt;&gt;"Active",COUNTIF(Roles,B309)=0,COUNTIF(Branches,C309)=0,COUNTIF(LearningStatuses,G309)=0,COUNTIF(AssessmentRequired,K309)=0,COUNTIF(AssessmentStatuses,L309)=0,COUNTIF(ActionStatuses,T309)=0,AND(H309&lt;&gt;"",NOT(ISNUMBER(H309))),AND(I309&lt;&gt;"",OR(NOT(ISNUMBER(I309)),I309&gt;TODAY())),AND(J309&lt;&gt;"",NOT(ISNUMBER(J309))),AND(M309&lt;&gt;"",NOT(ISNUMBER(M309))),AND(N309&lt;&gt;"",OR(NOT(ISNUMBER(N309)),N309&gt;TODAY())),AND(S309&lt;&gt;"",NOT(ISNUMBER(S309))),AND(G309="Completed",OR(I309="",P309="",J309="")),AND(G309&lt;&gt;"Completed",OR(I309&lt;&gt;"",H309="")),AND(K309="No",L309&lt;&gt;"Not required"),AND(K309="Yes",OR(L309="Not required",AND(L309&lt;&gt;"Competence confirmed",M309=""))),AND(OR(L309="Competence confirmed",L309="Further support needed"),OR(N309="",O309="",P309="")),AND(L309="Further support needed",T309&lt;&gt;"Open"),X309="Check action details",AND(T309="Closed",OR(Q309="",R309="",P309=""))),"Check required fields/dates","Recorded - verify evidence")))</f>
        <v/>
      </c>
    </row>
    <row r="310" spans="1:25" ht="32" customHeight="1">
      <c r="A310" s="6"/>
      <c r="B310" s="6"/>
      <c r="C310" s="6"/>
      <c r="D310" s="6"/>
      <c r="E310" s="6"/>
      <c r="F310" s="6"/>
      <c r="G310" s="6"/>
      <c r="H310" s="7"/>
      <c r="I310" s="7"/>
      <c r="J310" s="7"/>
      <c r="K310" s="6"/>
      <c r="L310" s="6"/>
      <c r="M310" s="7"/>
      <c r="N310" s="7"/>
      <c r="O310" s="6"/>
      <c r="P310" s="6"/>
      <c r="Q310" s="6"/>
      <c r="R310" s="6"/>
      <c r="S310" s="7"/>
      <c r="T310" s="6"/>
      <c r="U310" s="8">
        <f>IF(OR(A310="",F310&lt;&gt;"Active"),"",IF(G310="Completed","Completed",IF(H310="","Missing deadline",IF(H310&lt;TODAY(),"Overdue learning",IF(H310&lt;=TODAY()+30,"Due within 30 days","Scheduled")))))</f>
        <v/>
      </c>
      <c r="V310" s="8">
        <f>IF(OR(A310="",F310&lt;&gt;"Active"),"",IF(G310&lt;&gt;"Completed","Not yet completed",IF(J310="","Missing review date",IF(J310&lt;TODAY(),"Review overdue",IF(J310&lt;=TODAY()+30,"Review within 30 days","Scheduled")))))</f>
        <v/>
      </c>
      <c r="W310" s="8">
        <f>IF(OR(A310="",F310&lt;&gt;"Active"),"",IF(K310="No","Not required",IF(K310&lt;&gt;"Yes","Check requirement",IF(L310="Further support needed","Competence concern",IF(L310="Competence confirmed","Confirmed",IF(M310="","Missing assessment due",IF(M310&lt;TODAY(),"Assessment overdue","Assessment outstanding")))))))</f>
        <v/>
      </c>
      <c r="X310" s="8">
        <f>IF(OR(A310="",F310&lt;&gt;"Active"),"",IF(T310="Closed","Closed",IF(AND(T310="Not needed",Q310="",R310="",S310=""),"No action",IF(OR(Q310="",R310="",S310="",T310&lt;&gt;"Open"),"Check action details",IF(S310&lt;TODAY(),"Action overdue","Action open")))))</f>
        <v/>
      </c>
      <c r="Y310" s="8">
        <f>IF(COUNTA(A310:T310)=0,"",IF(F310="Archived","Archived",IF(OR(A310="",B310="",C310="",D310="",E310="",F310&lt;&gt;"Active",COUNTIF(Roles,B310)=0,COUNTIF(Branches,C310)=0,COUNTIF(LearningStatuses,G310)=0,COUNTIF(AssessmentRequired,K310)=0,COUNTIF(AssessmentStatuses,L310)=0,COUNTIF(ActionStatuses,T310)=0,AND(H310&lt;&gt;"",NOT(ISNUMBER(H310))),AND(I310&lt;&gt;"",OR(NOT(ISNUMBER(I310)),I310&gt;TODAY())),AND(J310&lt;&gt;"",NOT(ISNUMBER(J310))),AND(M310&lt;&gt;"",NOT(ISNUMBER(M310))),AND(N310&lt;&gt;"",OR(NOT(ISNUMBER(N310)),N310&gt;TODAY())),AND(S310&lt;&gt;"",NOT(ISNUMBER(S310))),AND(G310="Completed",OR(I310="",P310="",J310="")),AND(G310&lt;&gt;"Completed",OR(I310&lt;&gt;"",H310="")),AND(K310="No",L310&lt;&gt;"Not required"),AND(K310="Yes",OR(L310="Not required",AND(L310&lt;&gt;"Competence confirmed",M310=""))),AND(OR(L310="Competence confirmed",L310="Further support needed"),OR(N310="",O310="",P310="")),AND(L310="Further support needed",T310&lt;&gt;"Open"),X310="Check action details",AND(T310="Closed",OR(Q310="",R310="",P310=""))),"Check required fields/dates","Recorded - verify evidence")))</f>
        <v/>
      </c>
    </row>
    <row r="311" spans="1:25" ht="32" customHeight="1">
      <c r="A311" s="6"/>
      <c r="B311" s="6"/>
      <c r="C311" s="6"/>
      <c r="D311" s="6"/>
      <c r="E311" s="6"/>
      <c r="F311" s="6"/>
      <c r="G311" s="6"/>
      <c r="H311" s="7"/>
      <c r="I311" s="7"/>
      <c r="J311" s="7"/>
      <c r="K311" s="6"/>
      <c r="L311" s="6"/>
      <c r="M311" s="7"/>
      <c r="N311" s="7"/>
      <c r="O311" s="6"/>
      <c r="P311" s="6"/>
      <c r="Q311" s="6"/>
      <c r="R311" s="6"/>
      <c r="S311" s="7"/>
      <c r="T311" s="6"/>
      <c r="U311" s="8">
        <f>IF(OR(A311="",F311&lt;&gt;"Active"),"",IF(G311="Completed","Completed",IF(H311="","Missing deadline",IF(H311&lt;TODAY(),"Overdue learning",IF(H311&lt;=TODAY()+30,"Due within 30 days","Scheduled")))))</f>
        <v/>
      </c>
      <c r="V311" s="8">
        <f>IF(OR(A311="",F311&lt;&gt;"Active"),"",IF(G311&lt;&gt;"Completed","Not yet completed",IF(J311="","Missing review date",IF(J311&lt;TODAY(),"Review overdue",IF(J311&lt;=TODAY()+30,"Review within 30 days","Scheduled")))))</f>
        <v/>
      </c>
      <c r="W311" s="8">
        <f>IF(OR(A311="",F311&lt;&gt;"Active"),"",IF(K311="No","Not required",IF(K311&lt;&gt;"Yes","Check requirement",IF(L311="Further support needed","Competence concern",IF(L311="Competence confirmed","Confirmed",IF(M311="","Missing assessment due",IF(M311&lt;TODAY(),"Assessment overdue","Assessment outstanding")))))))</f>
        <v/>
      </c>
      <c r="X311" s="8">
        <f>IF(OR(A311="",F311&lt;&gt;"Active"),"",IF(T311="Closed","Closed",IF(AND(T311="Not needed",Q311="",R311="",S311=""),"No action",IF(OR(Q311="",R311="",S311="",T311&lt;&gt;"Open"),"Check action details",IF(S311&lt;TODAY(),"Action overdue","Action open")))))</f>
        <v/>
      </c>
      <c r="Y311" s="8">
        <f>IF(COUNTA(A311:T311)=0,"",IF(F311="Archived","Archived",IF(OR(A311="",B311="",C311="",D311="",E311="",F311&lt;&gt;"Active",COUNTIF(Roles,B311)=0,COUNTIF(Branches,C311)=0,COUNTIF(LearningStatuses,G311)=0,COUNTIF(AssessmentRequired,K311)=0,COUNTIF(AssessmentStatuses,L311)=0,COUNTIF(ActionStatuses,T311)=0,AND(H311&lt;&gt;"",NOT(ISNUMBER(H311))),AND(I311&lt;&gt;"",OR(NOT(ISNUMBER(I311)),I311&gt;TODAY())),AND(J311&lt;&gt;"",NOT(ISNUMBER(J311))),AND(M311&lt;&gt;"",NOT(ISNUMBER(M311))),AND(N311&lt;&gt;"",OR(NOT(ISNUMBER(N311)),N311&gt;TODAY())),AND(S311&lt;&gt;"",NOT(ISNUMBER(S311))),AND(G311="Completed",OR(I311="",P311="",J311="")),AND(G311&lt;&gt;"Completed",OR(I311&lt;&gt;"",H311="")),AND(K311="No",L311&lt;&gt;"Not required"),AND(K311="Yes",OR(L311="Not required",AND(L311&lt;&gt;"Competence confirmed",M311=""))),AND(OR(L311="Competence confirmed",L311="Further support needed"),OR(N311="",O311="",P311="")),AND(L311="Further support needed",T311&lt;&gt;"Open"),X311="Check action details",AND(T311="Closed",OR(Q311="",R311="",P311=""))),"Check required fields/dates","Recorded - verify evidence")))</f>
        <v/>
      </c>
    </row>
    <row r="312" spans="1:25" ht="32" customHeight="1">
      <c r="A312" s="6"/>
      <c r="B312" s="6"/>
      <c r="C312" s="6"/>
      <c r="D312" s="6"/>
      <c r="E312" s="6"/>
      <c r="F312" s="6"/>
      <c r="G312" s="6"/>
      <c r="H312" s="7"/>
      <c r="I312" s="7"/>
      <c r="J312" s="7"/>
      <c r="K312" s="6"/>
      <c r="L312" s="6"/>
      <c r="M312" s="7"/>
      <c r="N312" s="7"/>
      <c r="O312" s="6"/>
      <c r="P312" s="6"/>
      <c r="Q312" s="6"/>
      <c r="R312" s="6"/>
      <c r="S312" s="7"/>
      <c r="T312" s="6"/>
      <c r="U312" s="8">
        <f>IF(OR(A312="",F312&lt;&gt;"Active"),"",IF(G312="Completed","Completed",IF(H312="","Missing deadline",IF(H312&lt;TODAY(),"Overdue learning",IF(H312&lt;=TODAY()+30,"Due within 30 days","Scheduled")))))</f>
        <v/>
      </c>
      <c r="V312" s="8">
        <f>IF(OR(A312="",F312&lt;&gt;"Active"),"",IF(G312&lt;&gt;"Completed","Not yet completed",IF(J312="","Missing review date",IF(J312&lt;TODAY(),"Review overdue",IF(J312&lt;=TODAY()+30,"Review within 30 days","Scheduled")))))</f>
        <v/>
      </c>
      <c r="W312" s="8">
        <f>IF(OR(A312="",F312&lt;&gt;"Active"),"",IF(K312="No","Not required",IF(K312&lt;&gt;"Yes","Check requirement",IF(L312="Further support needed","Competence concern",IF(L312="Competence confirmed","Confirmed",IF(M312="","Missing assessment due",IF(M312&lt;TODAY(),"Assessment overdue","Assessment outstanding")))))))</f>
        <v/>
      </c>
      <c r="X312" s="8">
        <f>IF(OR(A312="",F312&lt;&gt;"Active"),"",IF(T312="Closed","Closed",IF(AND(T312="Not needed",Q312="",R312="",S312=""),"No action",IF(OR(Q312="",R312="",S312="",T312&lt;&gt;"Open"),"Check action details",IF(S312&lt;TODAY(),"Action overdue","Action open")))))</f>
        <v/>
      </c>
      <c r="Y312" s="8">
        <f>IF(COUNTA(A312:T312)=0,"",IF(F312="Archived","Archived",IF(OR(A312="",B312="",C312="",D312="",E312="",F312&lt;&gt;"Active",COUNTIF(Roles,B312)=0,COUNTIF(Branches,C312)=0,COUNTIF(LearningStatuses,G312)=0,COUNTIF(AssessmentRequired,K312)=0,COUNTIF(AssessmentStatuses,L312)=0,COUNTIF(ActionStatuses,T312)=0,AND(H312&lt;&gt;"",NOT(ISNUMBER(H312))),AND(I312&lt;&gt;"",OR(NOT(ISNUMBER(I312)),I312&gt;TODAY())),AND(J312&lt;&gt;"",NOT(ISNUMBER(J312))),AND(M312&lt;&gt;"",NOT(ISNUMBER(M312))),AND(N312&lt;&gt;"",OR(NOT(ISNUMBER(N312)),N312&gt;TODAY())),AND(S312&lt;&gt;"",NOT(ISNUMBER(S312))),AND(G312="Completed",OR(I312="",P312="",J312="")),AND(G312&lt;&gt;"Completed",OR(I312&lt;&gt;"",H312="")),AND(K312="No",L312&lt;&gt;"Not required"),AND(K312="Yes",OR(L312="Not required",AND(L312&lt;&gt;"Competence confirmed",M312=""))),AND(OR(L312="Competence confirmed",L312="Further support needed"),OR(N312="",O312="",P312="")),AND(L312="Further support needed",T312&lt;&gt;"Open"),X312="Check action details",AND(T312="Closed",OR(Q312="",R312="",P312=""))),"Check required fields/dates","Recorded - verify evidence")))</f>
        <v/>
      </c>
    </row>
    <row r="313" spans="1:25" ht="32" customHeight="1">
      <c r="A313" s="6"/>
      <c r="B313" s="6"/>
      <c r="C313" s="6"/>
      <c r="D313" s="6"/>
      <c r="E313" s="6"/>
      <c r="F313" s="6"/>
      <c r="G313" s="6"/>
      <c r="H313" s="7"/>
      <c r="I313" s="7"/>
      <c r="J313" s="7"/>
      <c r="K313" s="6"/>
      <c r="L313" s="6"/>
      <c r="M313" s="7"/>
      <c r="N313" s="7"/>
      <c r="O313" s="6"/>
      <c r="P313" s="6"/>
      <c r="Q313" s="6"/>
      <c r="R313" s="6"/>
      <c r="S313" s="7"/>
      <c r="T313" s="6"/>
      <c r="U313" s="8">
        <f>IF(OR(A313="",F313&lt;&gt;"Active"),"",IF(G313="Completed","Completed",IF(H313="","Missing deadline",IF(H313&lt;TODAY(),"Overdue learning",IF(H313&lt;=TODAY()+30,"Due within 30 days","Scheduled")))))</f>
        <v/>
      </c>
      <c r="V313" s="8">
        <f>IF(OR(A313="",F313&lt;&gt;"Active"),"",IF(G313&lt;&gt;"Completed","Not yet completed",IF(J313="","Missing review date",IF(J313&lt;TODAY(),"Review overdue",IF(J313&lt;=TODAY()+30,"Review within 30 days","Scheduled")))))</f>
        <v/>
      </c>
      <c r="W313" s="8">
        <f>IF(OR(A313="",F313&lt;&gt;"Active"),"",IF(K313="No","Not required",IF(K313&lt;&gt;"Yes","Check requirement",IF(L313="Further support needed","Competence concern",IF(L313="Competence confirmed","Confirmed",IF(M313="","Missing assessment due",IF(M313&lt;TODAY(),"Assessment overdue","Assessment outstanding")))))))</f>
        <v/>
      </c>
      <c r="X313" s="8">
        <f>IF(OR(A313="",F313&lt;&gt;"Active"),"",IF(T313="Closed","Closed",IF(AND(T313="Not needed",Q313="",R313="",S313=""),"No action",IF(OR(Q313="",R313="",S313="",T313&lt;&gt;"Open"),"Check action details",IF(S313&lt;TODAY(),"Action overdue","Action open")))))</f>
        <v/>
      </c>
      <c r="Y313" s="8">
        <f>IF(COUNTA(A313:T313)=0,"",IF(F313="Archived","Archived",IF(OR(A313="",B313="",C313="",D313="",E313="",F313&lt;&gt;"Active",COUNTIF(Roles,B313)=0,COUNTIF(Branches,C313)=0,COUNTIF(LearningStatuses,G313)=0,COUNTIF(AssessmentRequired,K313)=0,COUNTIF(AssessmentStatuses,L313)=0,COUNTIF(ActionStatuses,T313)=0,AND(H313&lt;&gt;"",NOT(ISNUMBER(H313))),AND(I313&lt;&gt;"",OR(NOT(ISNUMBER(I313)),I313&gt;TODAY())),AND(J313&lt;&gt;"",NOT(ISNUMBER(J313))),AND(M313&lt;&gt;"",NOT(ISNUMBER(M313))),AND(N313&lt;&gt;"",OR(NOT(ISNUMBER(N313)),N313&gt;TODAY())),AND(S313&lt;&gt;"",NOT(ISNUMBER(S313))),AND(G313="Completed",OR(I313="",P313="",J313="")),AND(G313&lt;&gt;"Completed",OR(I313&lt;&gt;"",H313="")),AND(K313="No",L313&lt;&gt;"Not required"),AND(K313="Yes",OR(L313="Not required",AND(L313&lt;&gt;"Competence confirmed",M313=""))),AND(OR(L313="Competence confirmed",L313="Further support needed"),OR(N313="",O313="",P313="")),AND(L313="Further support needed",T313&lt;&gt;"Open"),X313="Check action details",AND(T313="Closed",OR(Q313="",R313="",P313=""))),"Check required fields/dates","Recorded - verify evidence")))</f>
        <v/>
      </c>
    </row>
    <row r="314" spans="1:25" ht="32" customHeight="1">
      <c r="A314" s="6"/>
      <c r="B314" s="6"/>
      <c r="C314" s="6"/>
      <c r="D314" s="6"/>
      <c r="E314" s="6"/>
      <c r="F314" s="6"/>
      <c r="G314" s="6"/>
      <c r="H314" s="7"/>
      <c r="I314" s="7"/>
      <c r="J314" s="7"/>
      <c r="K314" s="6"/>
      <c r="L314" s="6"/>
      <c r="M314" s="7"/>
      <c r="N314" s="7"/>
      <c r="O314" s="6"/>
      <c r="P314" s="6"/>
      <c r="Q314" s="6"/>
      <c r="R314" s="6"/>
      <c r="S314" s="7"/>
      <c r="T314" s="6"/>
      <c r="U314" s="8">
        <f>IF(OR(A314="",F314&lt;&gt;"Active"),"",IF(G314="Completed","Completed",IF(H314="","Missing deadline",IF(H314&lt;TODAY(),"Overdue learning",IF(H314&lt;=TODAY()+30,"Due within 30 days","Scheduled")))))</f>
        <v/>
      </c>
      <c r="V314" s="8">
        <f>IF(OR(A314="",F314&lt;&gt;"Active"),"",IF(G314&lt;&gt;"Completed","Not yet completed",IF(J314="","Missing review date",IF(J314&lt;TODAY(),"Review overdue",IF(J314&lt;=TODAY()+30,"Review within 30 days","Scheduled")))))</f>
        <v/>
      </c>
      <c r="W314" s="8">
        <f>IF(OR(A314="",F314&lt;&gt;"Active"),"",IF(K314="No","Not required",IF(K314&lt;&gt;"Yes","Check requirement",IF(L314="Further support needed","Competence concern",IF(L314="Competence confirmed","Confirmed",IF(M314="","Missing assessment due",IF(M314&lt;TODAY(),"Assessment overdue","Assessment outstanding")))))))</f>
        <v/>
      </c>
      <c r="X314" s="8">
        <f>IF(OR(A314="",F314&lt;&gt;"Active"),"",IF(T314="Closed","Closed",IF(AND(T314="Not needed",Q314="",R314="",S314=""),"No action",IF(OR(Q314="",R314="",S314="",T314&lt;&gt;"Open"),"Check action details",IF(S314&lt;TODAY(),"Action overdue","Action open")))))</f>
        <v/>
      </c>
      <c r="Y314" s="8">
        <f>IF(COUNTA(A314:T314)=0,"",IF(F314="Archived","Archived",IF(OR(A314="",B314="",C314="",D314="",E314="",F314&lt;&gt;"Active",COUNTIF(Roles,B314)=0,COUNTIF(Branches,C314)=0,COUNTIF(LearningStatuses,G314)=0,COUNTIF(AssessmentRequired,K314)=0,COUNTIF(AssessmentStatuses,L314)=0,COUNTIF(ActionStatuses,T314)=0,AND(H314&lt;&gt;"",NOT(ISNUMBER(H314))),AND(I314&lt;&gt;"",OR(NOT(ISNUMBER(I314)),I314&gt;TODAY())),AND(J314&lt;&gt;"",NOT(ISNUMBER(J314))),AND(M314&lt;&gt;"",NOT(ISNUMBER(M314))),AND(N314&lt;&gt;"",OR(NOT(ISNUMBER(N314)),N314&gt;TODAY())),AND(S314&lt;&gt;"",NOT(ISNUMBER(S314))),AND(G314="Completed",OR(I314="",P314="",J314="")),AND(G314&lt;&gt;"Completed",OR(I314&lt;&gt;"",H314="")),AND(K314="No",L314&lt;&gt;"Not required"),AND(K314="Yes",OR(L314="Not required",AND(L314&lt;&gt;"Competence confirmed",M314=""))),AND(OR(L314="Competence confirmed",L314="Further support needed"),OR(N314="",O314="",P314="")),AND(L314="Further support needed",T314&lt;&gt;"Open"),X314="Check action details",AND(T314="Closed",OR(Q314="",R314="",P314=""))),"Check required fields/dates","Recorded - verify evidence")))</f>
        <v/>
      </c>
    </row>
    <row r="315" spans="1:25" ht="32" customHeight="1">
      <c r="A315" s="6"/>
      <c r="B315" s="6"/>
      <c r="C315" s="6"/>
      <c r="D315" s="6"/>
      <c r="E315" s="6"/>
      <c r="F315" s="6"/>
      <c r="G315" s="6"/>
      <c r="H315" s="7"/>
      <c r="I315" s="7"/>
      <c r="J315" s="7"/>
      <c r="K315" s="6"/>
      <c r="L315" s="6"/>
      <c r="M315" s="7"/>
      <c r="N315" s="7"/>
      <c r="O315" s="6"/>
      <c r="P315" s="6"/>
      <c r="Q315" s="6"/>
      <c r="R315" s="6"/>
      <c r="S315" s="7"/>
      <c r="T315" s="6"/>
      <c r="U315" s="8">
        <f>IF(OR(A315="",F315&lt;&gt;"Active"),"",IF(G315="Completed","Completed",IF(H315="","Missing deadline",IF(H315&lt;TODAY(),"Overdue learning",IF(H315&lt;=TODAY()+30,"Due within 30 days","Scheduled")))))</f>
        <v/>
      </c>
      <c r="V315" s="8">
        <f>IF(OR(A315="",F315&lt;&gt;"Active"),"",IF(G315&lt;&gt;"Completed","Not yet completed",IF(J315="","Missing review date",IF(J315&lt;TODAY(),"Review overdue",IF(J315&lt;=TODAY()+30,"Review within 30 days","Scheduled")))))</f>
        <v/>
      </c>
      <c r="W315" s="8">
        <f>IF(OR(A315="",F315&lt;&gt;"Active"),"",IF(K315="No","Not required",IF(K315&lt;&gt;"Yes","Check requirement",IF(L315="Further support needed","Competence concern",IF(L315="Competence confirmed","Confirmed",IF(M315="","Missing assessment due",IF(M315&lt;TODAY(),"Assessment overdue","Assessment outstanding")))))))</f>
        <v/>
      </c>
      <c r="X315" s="8">
        <f>IF(OR(A315="",F315&lt;&gt;"Active"),"",IF(T315="Closed","Closed",IF(AND(T315="Not needed",Q315="",R315="",S315=""),"No action",IF(OR(Q315="",R315="",S315="",T315&lt;&gt;"Open"),"Check action details",IF(S315&lt;TODAY(),"Action overdue","Action open")))))</f>
        <v/>
      </c>
      <c r="Y315" s="8">
        <f>IF(COUNTA(A315:T315)=0,"",IF(F315="Archived","Archived",IF(OR(A315="",B315="",C315="",D315="",E315="",F315&lt;&gt;"Active",COUNTIF(Roles,B315)=0,COUNTIF(Branches,C315)=0,COUNTIF(LearningStatuses,G315)=0,COUNTIF(AssessmentRequired,K315)=0,COUNTIF(AssessmentStatuses,L315)=0,COUNTIF(ActionStatuses,T315)=0,AND(H315&lt;&gt;"",NOT(ISNUMBER(H315))),AND(I315&lt;&gt;"",OR(NOT(ISNUMBER(I315)),I315&gt;TODAY())),AND(J315&lt;&gt;"",NOT(ISNUMBER(J315))),AND(M315&lt;&gt;"",NOT(ISNUMBER(M315))),AND(N315&lt;&gt;"",OR(NOT(ISNUMBER(N315)),N315&gt;TODAY())),AND(S315&lt;&gt;"",NOT(ISNUMBER(S315))),AND(G315="Completed",OR(I315="",P315="",J315="")),AND(G315&lt;&gt;"Completed",OR(I315&lt;&gt;"",H315="")),AND(K315="No",L315&lt;&gt;"Not required"),AND(K315="Yes",OR(L315="Not required",AND(L315&lt;&gt;"Competence confirmed",M315=""))),AND(OR(L315="Competence confirmed",L315="Further support needed"),OR(N315="",O315="",P315="")),AND(L315="Further support needed",T315&lt;&gt;"Open"),X315="Check action details",AND(T315="Closed",OR(Q315="",R315="",P315=""))),"Check required fields/dates","Recorded - verify evidence")))</f>
        <v/>
      </c>
    </row>
    <row r="316" spans="1:25" ht="32" customHeight="1">
      <c r="A316" s="6"/>
      <c r="B316" s="6"/>
      <c r="C316" s="6"/>
      <c r="D316" s="6"/>
      <c r="E316" s="6"/>
      <c r="F316" s="6"/>
      <c r="G316" s="6"/>
      <c r="H316" s="7"/>
      <c r="I316" s="7"/>
      <c r="J316" s="7"/>
      <c r="K316" s="6"/>
      <c r="L316" s="6"/>
      <c r="M316" s="7"/>
      <c r="N316" s="7"/>
      <c r="O316" s="6"/>
      <c r="P316" s="6"/>
      <c r="Q316" s="6"/>
      <c r="R316" s="6"/>
      <c r="S316" s="7"/>
      <c r="T316" s="6"/>
      <c r="U316" s="8">
        <f>IF(OR(A316="",F316&lt;&gt;"Active"),"",IF(G316="Completed","Completed",IF(H316="","Missing deadline",IF(H316&lt;TODAY(),"Overdue learning",IF(H316&lt;=TODAY()+30,"Due within 30 days","Scheduled")))))</f>
        <v/>
      </c>
      <c r="V316" s="8">
        <f>IF(OR(A316="",F316&lt;&gt;"Active"),"",IF(G316&lt;&gt;"Completed","Not yet completed",IF(J316="","Missing review date",IF(J316&lt;TODAY(),"Review overdue",IF(J316&lt;=TODAY()+30,"Review within 30 days","Scheduled")))))</f>
        <v/>
      </c>
      <c r="W316" s="8">
        <f>IF(OR(A316="",F316&lt;&gt;"Active"),"",IF(K316="No","Not required",IF(K316&lt;&gt;"Yes","Check requirement",IF(L316="Further support needed","Competence concern",IF(L316="Competence confirmed","Confirmed",IF(M316="","Missing assessment due",IF(M316&lt;TODAY(),"Assessment overdue","Assessment outstanding")))))))</f>
        <v/>
      </c>
      <c r="X316" s="8">
        <f>IF(OR(A316="",F316&lt;&gt;"Active"),"",IF(T316="Closed","Closed",IF(AND(T316="Not needed",Q316="",R316="",S316=""),"No action",IF(OR(Q316="",R316="",S316="",T316&lt;&gt;"Open"),"Check action details",IF(S316&lt;TODAY(),"Action overdue","Action open")))))</f>
        <v/>
      </c>
      <c r="Y316" s="8">
        <f>IF(COUNTA(A316:T316)=0,"",IF(F316="Archived","Archived",IF(OR(A316="",B316="",C316="",D316="",E316="",F316&lt;&gt;"Active",COUNTIF(Roles,B316)=0,COUNTIF(Branches,C316)=0,COUNTIF(LearningStatuses,G316)=0,COUNTIF(AssessmentRequired,K316)=0,COUNTIF(AssessmentStatuses,L316)=0,COUNTIF(ActionStatuses,T316)=0,AND(H316&lt;&gt;"",NOT(ISNUMBER(H316))),AND(I316&lt;&gt;"",OR(NOT(ISNUMBER(I316)),I316&gt;TODAY())),AND(J316&lt;&gt;"",NOT(ISNUMBER(J316))),AND(M316&lt;&gt;"",NOT(ISNUMBER(M316))),AND(N316&lt;&gt;"",OR(NOT(ISNUMBER(N316)),N316&gt;TODAY())),AND(S316&lt;&gt;"",NOT(ISNUMBER(S316))),AND(G316="Completed",OR(I316="",P316="",J316="")),AND(G316&lt;&gt;"Completed",OR(I316&lt;&gt;"",H316="")),AND(K316="No",L316&lt;&gt;"Not required"),AND(K316="Yes",OR(L316="Not required",AND(L316&lt;&gt;"Competence confirmed",M316=""))),AND(OR(L316="Competence confirmed",L316="Further support needed"),OR(N316="",O316="",P316="")),AND(L316="Further support needed",T316&lt;&gt;"Open"),X316="Check action details",AND(T316="Closed",OR(Q316="",R316="",P316=""))),"Check required fields/dates","Recorded - verify evidence")))</f>
        <v/>
      </c>
    </row>
    <row r="317" spans="1:25" ht="32" customHeight="1">
      <c r="A317" s="6"/>
      <c r="B317" s="6"/>
      <c r="C317" s="6"/>
      <c r="D317" s="6"/>
      <c r="E317" s="6"/>
      <c r="F317" s="6"/>
      <c r="G317" s="6"/>
      <c r="H317" s="7"/>
      <c r="I317" s="7"/>
      <c r="J317" s="7"/>
      <c r="K317" s="6"/>
      <c r="L317" s="6"/>
      <c r="M317" s="7"/>
      <c r="N317" s="7"/>
      <c r="O317" s="6"/>
      <c r="P317" s="6"/>
      <c r="Q317" s="6"/>
      <c r="R317" s="6"/>
      <c r="S317" s="7"/>
      <c r="T317" s="6"/>
      <c r="U317" s="8">
        <f>IF(OR(A317="",F317&lt;&gt;"Active"),"",IF(G317="Completed","Completed",IF(H317="","Missing deadline",IF(H317&lt;TODAY(),"Overdue learning",IF(H317&lt;=TODAY()+30,"Due within 30 days","Scheduled")))))</f>
        <v/>
      </c>
      <c r="V317" s="8">
        <f>IF(OR(A317="",F317&lt;&gt;"Active"),"",IF(G317&lt;&gt;"Completed","Not yet completed",IF(J317="","Missing review date",IF(J317&lt;TODAY(),"Review overdue",IF(J317&lt;=TODAY()+30,"Review within 30 days","Scheduled")))))</f>
        <v/>
      </c>
      <c r="W317" s="8">
        <f>IF(OR(A317="",F317&lt;&gt;"Active"),"",IF(K317="No","Not required",IF(K317&lt;&gt;"Yes","Check requirement",IF(L317="Further support needed","Competence concern",IF(L317="Competence confirmed","Confirmed",IF(M317="","Missing assessment due",IF(M317&lt;TODAY(),"Assessment overdue","Assessment outstanding")))))))</f>
        <v/>
      </c>
      <c r="X317" s="8">
        <f>IF(OR(A317="",F317&lt;&gt;"Active"),"",IF(T317="Closed","Closed",IF(AND(T317="Not needed",Q317="",R317="",S317=""),"No action",IF(OR(Q317="",R317="",S317="",T317&lt;&gt;"Open"),"Check action details",IF(S317&lt;TODAY(),"Action overdue","Action open")))))</f>
        <v/>
      </c>
      <c r="Y317" s="8">
        <f>IF(COUNTA(A317:T317)=0,"",IF(F317="Archived","Archived",IF(OR(A317="",B317="",C317="",D317="",E317="",F317&lt;&gt;"Active",COUNTIF(Roles,B317)=0,COUNTIF(Branches,C317)=0,COUNTIF(LearningStatuses,G317)=0,COUNTIF(AssessmentRequired,K317)=0,COUNTIF(AssessmentStatuses,L317)=0,COUNTIF(ActionStatuses,T317)=0,AND(H317&lt;&gt;"",NOT(ISNUMBER(H317))),AND(I317&lt;&gt;"",OR(NOT(ISNUMBER(I317)),I317&gt;TODAY())),AND(J317&lt;&gt;"",NOT(ISNUMBER(J317))),AND(M317&lt;&gt;"",NOT(ISNUMBER(M317))),AND(N317&lt;&gt;"",OR(NOT(ISNUMBER(N317)),N317&gt;TODAY())),AND(S317&lt;&gt;"",NOT(ISNUMBER(S317))),AND(G317="Completed",OR(I317="",P317="",J317="")),AND(G317&lt;&gt;"Completed",OR(I317&lt;&gt;"",H317="")),AND(K317="No",L317&lt;&gt;"Not required"),AND(K317="Yes",OR(L317="Not required",AND(L317&lt;&gt;"Competence confirmed",M317=""))),AND(OR(L317="Competence confirmed",L317="Further support needed"),OR(N317="",O317="",P317="")),AND(L317="Further support needed",T317&lt;&gt;"Open"),X317="Check action details",AND(T317="Closed",OR(Q317="",R317="",P317=""))),"Check required fields/dates","Recorded - verify evidence")))</f>
        <v/>
      </c>
    </row>
    <row r="318" spans="1:25" ht="32" customHeight="1">
      <c r="A318" s="6"/>
      <c r="B318" s="6"/>
      <c r="C318" s="6"/>
      <c r="D318" s="6"/>
      <c r="E318" s="6"/>
      <c r="F318" s="6"/>
      <c r="G318" s="6"/>
      <c r="H318" s="7"/>
      <c r="I318" s="7"/>
      <c r="J318" s="7"/>
      <c r="K318" s="6"/>
      <c r="L318" s="6"/>
      <c r="M318" s="7"/>
      <c r="N318" s="7"/>
      <c r="O318" s="6"/>
      <c r="P318" s="6"/>
      <c r="Q318" s="6"/>
      <c r="R318" s="6"/>
      <c r="S318" s="7"/>
      <c r="T318" s="6"/>
      <c r="U318" s="8">
        <f>IF(OR(A318="",F318&lt;&gt;"Active"),"",IF(G318="Completed","Completed",IF(H318="","Missing deadline",IF(H318&lt;TODAY(),"Overdue learning",IF(H318&lt;=TODAY()+30,"Due within 30 days","Scheduled")))))</f>
        <v/>
      </c>
      <c r="V318" s="8">
        <f>IF(OR(A318="",F318&lt;&gt;"Active"),"",IF(G318&lt;&gt;"Completed","Not yet completed",IF(J318="","Missing review date",IF(J318&lt;TODAY(),"Review overdue",IF(J318&lt;=TODAY()+30,"Review within 30 days","Scheduled")))))</f>
        <v/>
      </c>
      <c r="W318" s="8">
        <f>IF(OR(A318="",F318&lt;&gt;"Active"),"",IF(K318="No","Not required",IF(K318&lt;&gt;"Yes","Check requirement",IF(L318="Further support needed","Competence concern",IF(L318="Competence confirmed","Confirmed",IF(M318="","Missing assessment due",IF(M318&lt;TODAY(),"Assessment overdue","Assessment outstanding")))))))</f>
        <v/>
      </c>
      <c r="X318" s="8">
        <f>IF(OR(A318="",F318&lt;&gt;"Active"),"",IF(T318="Closed","Closed",IF(AND(T318="Not needed",Q318="",R318="",S318=""),"No action",IF(OR(Q318="",R318="",S318="",T318&lt;&gt;"Open"),"Check action details",IF(S318&lt;TODAY(),"Action overdue","Action open")))))</f>
        <v/>
      </c>
      <c r="Y318" s="8">
        <f>IF(COUNTA(A318:T318)=0,"",IF(F318="Archived","Archived",IF(OR(A318="",B318="",C318="",D318="",E318="",F318&lt;&gt;"Active",COUNTIF(Roles,B318)=0,COUNTIF(Branches,C318)=0,COUNTIF(LearningStatuses,G318)=0,COUNTIF(AssessmentRequired,K318)=0,COUNTIF(AssessmentStatuses,L318)=0,COUNTIF(ActionStatuses,T318)=0,AND(H318&lt;&gt;"",NOT(ISNUMBER(H318))),AND(I318&lt;&gt;"",OR(NOT(ISNUMBER(I318)),I318&gt;TODAY())),AND(J318&lt;&gt;"",NOT(ISNUMBER(J318))),AND(M318&lt;&gt;"",NOT(ISNUMBER(M318))),AND(N318&lt;&gt;"",OR(NOT(ISNUMBER(N318)),N318&gt;TODAY())),AND(S318&lt;&gt;"",NOT(ISNUMBER(S318))),AND(G318="Completed",OR(I318="",P318="",J318="")),AND(G318&lt;&gt;"Completed",OR(I318&lt;&gt;"",H318="")),AND(K318="No",L318&lt;&gt;"Not required"),AND(K318="Yes",OR(L318="Not required",AND(L318&lt;&gt;"Competence confirmed",M318=""))),AND(OR(L318="Competence confirmed",L318="Further support needed"),OR(N318="",O318="",P318="")),AND(L318="Further support needed",T318&lt;&gt;"Open"),X318="Check action details",AND(T318="Closed",OR(Q318="",R318="",P318=""))),"Check required fields/dates","Recorded - verify evidence")))</f>
        <v/>
      </c>
    </row>
    <row r="319" spans="1:25" ht="32" customHeight="1">
      <c r="A319" s="6"/>
      <c r="B319" s="6"/>
      <c r="C319" s="6"/>
      <c r="D319" s="6"/>
      <c r="E319" s="6"/>
      <c r="F319" s="6"/>
      <c r="G319" s="6"/>
      <c r="H319" s="7"/>
      <c r="I319" s="7"/>
      <c r="J319" s="7"/>
      <c r="K319" s="6"/>
      <c r="L319" s="6"/>
      <c r="M319" s="7"/>
      <c r="N319" s="7"/>
      <c r="O319" s="6"/>
      <c r="P319" s="6"/>
      <c r="Q319" s="6"/>
      <c r="R319" s="6"/>
      <c r="S319" s="7"/>
      <c r="T319" s="6"/>
      <c r="U319" s="8">
        <f>IF(OR(A319="",F319&lt;&gt;"Active"),"",IF(G319="Completed","Completed",IF(H319="","Missing deadline",IF(H319&lt;TODAY(),"Overdue learning",IF(H319&lt;=TODAY()+30,"Due within 30 days","Scheduled")))))</f>
        <v/>
      </c>
      <c r="V319" s="8">
        <f>IF(OR(A319="",F319&lt;&gt;"Active"),"",IF(G319&lt;&gt;"Completed","Not yet completed",IF(J319="","Missing review date",IF(J319&lt;TODAY(),"Review overdue",IF(J319&lt;=TODAY()+30,"Review within 30 days","Scheduled")))))</f>
        <v/>
      </c>
      <c r="W319" s="8">
        <f>IF(OR(A319="",F319&lt;&gt;"Active"),"",IF(K319="No","Not required",IF(K319&lt;&gt;"Yes","Check requirement",IF(L319="Further support needed","Competence concern",IF(L319="Competence confirmed","Confirmed",IF(M319="","Missing assessment due",IF(M319&lt;TODAY(),"Assessment overdue","Assessment outstanding")))))))</f>
        <v/>
      </c>
      <c r="X319" s="8">
        <f>IF(OR(A319="",F319&lt;&gt;"Active"),"",IF(T319="Closed","Closed",IF(AND(T319="Not needed",Q319="",R319="",S319=""),"No action",IF(OR(Q319="",R319="",S319="",T319&lt;&gt;"Open"),"Check action details",IF(S319&lt;TODAY(),"Action overdue","Action open")))))</f>
        <v/>
      </c>
      <c r="Y319" s="8">
        <f>IF(COUNTA(A319:T319)=0,"",IF(F319="Archived","Archived",IF(OR(A319="",B319="",C319="",D319="",E319="",F319&lt;&gt;"Active",COUNTIF(Roles,B319)=0,COUNTIF(Branches,C319)=0,COUNTIF(LearningStatuses,G319)=0,COUNTIF(AssessmentRequired,K319)=0,COUNTIF(AssessmentStatuses,L319)=0,COUNTIF(ActionStatuses,T319)=0,AND(H319&lt;&gt;"",NOT(ISNUMBER(H319))),AND(I319&lt;&gt;"",OR(NOT(ISNUMBER(I319)),I319&gt;TODAY())),AND(J319&lt;&gt;"",NOT(ISNUMBER(J319))),AND(M319&lt;&gt;"",NOT(ISNUMBER(M319))),AND(N319&lt;&gt;"",OR(NOT(ISNUMBER(N319)),N319&gt;TODAY())),AND(S319&lt;&gt;"",NOT(ISNUMBER(S319))),AND(G319="Completed",OR(I319="",P319="",J319="")),AND(G319&lt;&gt;"Completed",OR(I319&lt;&gt;"",H319="")),AND(K319="No",L319&lt;&gt;"Not required"),AND(K319="Yes",OR(L319="Not required",AND(L319&lt;&gt;"Competence confirmed",M319=""))),AND(OR(L319="Competence confirmed",L319="Further support needed"),OR(N319="",O319="",P319="")),AND(L319="Further support needed",T319&lt;&gt;"Open"),X319="Check action details",AND(T319="Closed",OR(Q319="",R319="",P319=""))),"Check required fields/dates","Recorded - verify evidence")))</f>
        <v/>
      </c>
    </row>
    <row r="320" spans="1:25" ht="32" customHeight="1">
      <c r="A320" s="6"/>
      <c r="B320" s="6"/>
      <c r="C320" s="6"/>
      <c r="D320" s="6"/>
      <c r="E320" s="6"/>
      <c r="F320" s="6"/>
      <c r="G320" s="6"/>
      <c r="H320" s="7"/>
      <c r="I320" s="7"/>
      <c r="J320" s="7"/>
      <c r="K320" s="6"/>
      <c r="L320" s="6"/>
      <c r="M320" s="7"/>
      <c r="N320" s="7"/>
      <c r="O320" s="6"/>
      <c r="P320" s="6"/>
      <c r="Q320" s="6"/>
      <c r="R320" s="6"/>
      <c r="S320" s="7"/>
      <c r="T320" s="6"/>
      <c r="U320" s="8">
        <f>IF(OR(A320="",F320&lt;&gt;"Active"),"",IF(G320="Completed","Completed",IF(H320="","Missing deadline",IF(H320&lt;TODAY(),"Overdue learning",IF(H320&lt;=TODAY()+30,"Due within 30 days","Scheduled")))))</f>
        <v/>
      </c>
      <c r="V320" s="8">
        <f>IF(OR(A320="",F320&lt;&gt;"Active"),"",IF(G320&lt;&gt;"Completed","Not yet completed",IF(J320="","Missing review date",IF(J320&lt;TODAY(),"Review overdue",IF(J320&lt;=TODAY()+30,"Review within 30 days","Scheduled")))))</f>
        <v/>
      </c>
      <c r="W320" s="8">
        <f>IF(OR(A320="",F320&lt;&gt;"Active"),"",IF(K320="No","Not required",IF(K320&lt;&gt;"Yes","Check requirement",IF(L320="Further support needed","Competence concern",IF(L320="Competence confirmed","Confirmed",IF(M320="","Missing assessment due",IF(M320&lt;TODAY(),"Assessment overdue","Assessment outstanding")))))))</f>
        <v/>
      </c>
      <c r="X320" s="8">
        <f>IF(OR(A320="",F320&lt;&gt;"Active"),"",IF(T320="Closed","Closed",IF(AND(T320="Not needed",Q320="",R320="",S320=""),"No action",IF(OR(Q320="",R320="",S320="",T320&lt;&gt;"Open"),"Check action details",IF(S320&lt;TODAY(),"Action overdue","Action open")))))</f>
        <v/>
      </c>
      <c r="Y320" s="8">
        <f>IF(COUNTA(A320:T320)=0,"",IF(F320="Archived","Archived",IF(OR(A320="",B320="",C320="",D320="",E320="",F320&lt;&gt;"Active",COUNTIF(Roles,B320)=0,COUNTIF(Branches,C320)=0,COUNTIF(LearningStatuses,G320)=0,COUNTIF(AssessmentRequired,K320)=0,COUNTIF(AssessmentStatuses,L320)=0,COUNTIF(ActionStatuses,T320)=0,AND(H320&lt;&gt;"",NOT(ISNUMBER(H320))),AND(I320&lt;&gt;"",OR(NOT(ISNUMBER(I320)),I320&gt;TODAY())),AND(J320&lt;&gt;"",NOT(ISNUMBER(J320))),AND(M320&lt;&gt;"",NOT(ISNUMBER(M320))),AND(N320&lt;&gt;"",OR(NOT(ISNUMBER(N320)),N320&gt;TODAY())),AND(S320&lt;&gt;"",NOT(ISNUMBER(S320))),AND(G320="Completed",OR(I320="",P320="",J320="")),AND(G320&lt;&gt;"Completed",OR(I320&lt;&gt;"",H320="")),AND(K320="No",L320&lt;&gt;"Not required"),AND(K320="Yes",OR(L320="Not required",AND(L320&lt;&gt;"Competence confirmed",M320=""))),AND(OR(L320="Competence confirmed",L320="Further support needed"),OR(N320="",O320="",P320="")),AND(L320="Further support needed",T320&lt;&gt;"Open"),X320="Check action details",AND(T320="Closed",OR(Q320="",R320="",P320=""))),"Check required fields/dates","Recorded - verify evidence")))</f>
        <v/>
      </c>
    </row>
    <row r="321" spans="1:25" ht="32" customHeight="1">
      <c r="A321" s="6"/>
      <c r="B321" s="6"/>
      <c r="C321" s="6"/>
      <c r="D321" s="6"/>
      <c r="E321" s="6"/>
      <c r="F321" s="6"/>
      <c r="G321" s="6"/>
      <c r="H321" s="7"/>
      <c r="I321" s="7"/>
      <c r="J321" s="7"/>
      <c r="K321" s="6"/>
      <c r="L321" s="6"/>
      <c r="M321" s="7"/>
      <c r="N321" s="7"/>
      <c r="O321" s="6"/>
      <c r="P321" s="6"/>
      <c r="Q321" s="6"/>
      <c r="R321" s="6"/>
      <c r="S321" s="7"/>
      <c r="T321" s="6"/>
      <c r="U321" s="8">
        <f>IF(OR(A321="",F321&lt;&gt;"Active"),"",IF(G321="Completed","Completed",IF(H321="","Missing deadline",IF(H321&lt;TODAY(),"Overdue learning",IF(H321&lt;=TODAY()+30,"Due within 30 days","Scheduled")))))</f>
        <v/>
      </c>
      <c r="V321" s="8">
        <f>IF(OR(A321="",F321&lt;&gt;"Active"),"",IF(G321&lt;&gt;"Completed","Not yet completed",IF(J321="","Missing review date",IF(J321&lt;TODAY(),"Review overdue",IF(J321&lt;=TODAY()+30,"Review within 30 days","Scheduled")))))</f>
        <v/>
      </c>
      <c r="W321" s="8">
        <f>IF(OR(A321="",F321&lt;&gt;"Active"),"",IF(K321="No","Not required",IF(K321&lt;&gt;"Yes","Check requirement",IF(L321="Further support needed","Competence concern",IF(L321="Competence confirmed","Confirmed",IF(M321="","Missing assessment due",IF(M321&lt;TODAY(),"Assessment overdue","Assessment outstanding")))))))</f>
        <v/>
      </c>
      <c r="X321" s="8">
        <f>IF(OR(A321="",F321&lt;&gt;"Active"),"",IF(T321="Closed","Closed",IF(AND(T321="Not needed",Q321="",R321="",S321=""),"No action",IF(OR(Q321="",R321="",S321="",T321&lt;&gt;"Open"),"Check action details",IF(S321&lt;TODAY(),"Action overdue","Action open")))))</f>
        <v/>
      </c>
      <c r="Y321" s="8">
        <f>IF(COUNTA(A321:T321)=0,"",IF(F321="Archived","Archived",IF(OR(A321="",B321="",C321="",D321="",E321="",F321&lt;&gt;"Active",COUNTIF(Roles,B321)=0,COUNTIF(Branches,C321)=0,COUNTIF(LearningStatuses,G321)=0,COUNTIF(AssessmentRequired,K321)=0,COUNTIF(AssessmentStatuses,L321)=0,COUNTIF(ActionStatuses,T321)=0,AND(H321&lt;&gt;"",NOT(ISNUMBER(H321))),AND(I321&lt;&gt;"",OR(NOT(ISNUMBER(I321)),I321&gt;TODAY())),AND(J321&lt;&gt;"",NOT(ISNUMBER(J321))),AND(M321&lt;&gt;"",NOT(ISNUMBER(M321))),AND(N321&lt;&gt;"",OR(NOT(ISNUMBER(N321)),N321&gt;TODAY())),AND(S321&lt;&gt;"",NOT(ISNUMBER(S321))),AND(G321="Completed",OR(I321="",P321="",J321="")),AND(G321&lt;&gt;"Completed",OR(I321&lt;&gt;"",H321="")),AND(K321="No",L321&lt;&gt;"Not required"),AND(K321="Yes",OR(L321="Not required",AND(L321&lt;&gt;"Competence confirmed",M321=""))),AND(OR(L321="Competence confirmed",L321="Further support needed"),OR(N321="",O321="",P321="")),AND(L321="Further support needed",T321&lt;&gt;"Open"),X321="Check action details",AND(T321="Closed",OR(Q321="",R321="",P321=""))),"Check required fields/dates","Recorded - verify evidence")))</f>
        <v/>
      </c>
    </row>
    <row r="322" spans="1:25" ht="32" customHeight="1">
      <c r="A322" s="6"/>
      <c r="B322" s="6"/>
      <c r="C322" s="6"/>
      <c r="D322" s="6"/>
      <c r="E322" s="6"/>
      <c r="F322" s="6"/>
      <c r="G322" s="6"/>
      <c r="H322" s="7"/>
      <c r="I322" s="7"/>
      <c r="J322" s="7"/>
      <c r="K322" s="6"/>
      <c r="L322" s="6"/>
      <c r="M322" s="7"/>
      <c r="N322" s="7"/>
      <c r="O322" s="6"/>
      <c r="P322" s="6"/>
      <c r="Q322" s="6"/>
      <c r="R322" s="6"/>
      <c r="S322" s="7"/>
      <c r="T322" s="6"/>
      <c r="U322" s="8">
        <f>IF(OR(A322="",F322&lt;&gt;"Active"),"",IF(G322="Completed","Completed",IF(H322="","Missing deadline",IF(H322&lt;TODAY(),"Overdue learning",IF(H322&lt;=TODAY()+30,"Due within 30 days","Scheduled")))))</f>
        <v/>
      </c>
      <c r="V322" s="8">
        <f>IF(OR(A322="",F322&lt;&gt;"Active"),"",IF(G322&lt;&gt;"Completed","Not yet completed",IF(J322="","Missing review date",IF(J322&lt;TODAY(),"Review overdue",IF(J322&lt;=TODAY()+30,"Review within 30 days","Scheduled")))))</f>
        <v/>
      </c>
      <c r="W322" s="8">
        <f>IF(OR(A322="",F322&lt;&gt;"Active"),"",IF(K322="No","Not required",IF(K322&lt;&gt;"Yes","Check requirement",IF(L322="Further support needed","Competence concern",IF(L322="Competence confirmed","Confirmed",IF(M322="","Missing assessment due",IF(M322&lt;TODAY(),"Assessment overdue","Assessment outstanding")))))))</f>
        <v/>
      </c>
      <c r="X322" s="8">
        <f>IF(OR(A322="",F322&lt;&gt;"Active"),"",IF(T322="Closed","Closed",IF(AND(T322="Not needed",Q322="",R322="",S322=""),"No action",IF(OR(Q322="",R322="",S322="",T322&lt;&gt;"Open"),"Check action details",IF(S322&lt;TODAY(),"Action overdue","Action open")))))</f>
        <v/>
      </c>
      <c r="Y322" s="8">
        <f>IF(COUNTA(A322:T322)=0,"",IF(F322="Archived","Archived",IF(OR(A322="",B322="",C322="",D322="",E322="",F322&lt;&gt;"Active",COUNTIF(Roles,B322)=0,COUNTIF(Branches,C322)=0,COUNTIF(LearningStatuses,G322)=0,COUNTIF(AssessmentRequired,K322)=0,COUNTIF(AssessmentStatuses,L322)=0,COUNTIF(ActionStatuses,T322)=0,AND(H322&lt;&gt;"",NOT(ISNUMBER(H322))),AND(I322&lt;&gt;"",OR(NOT(ISNUMBER(I322)),I322&gt;TODAY())),AND(J322&lt;&gt;"",NOT(ISNUMBER(J322))),AND(M322&lt;&gt;"",NOT(ISNUMBER(M322))),AND(N322&lt;&gt;"",OR(NOT(ISNUMBER(N322)),N322&gt;TODAY())),AND(S322&lt;&gt;"",NOT(ISNUMBER(S322))),AND(G322="Completed",OR(I322="",P322="",J322="")),AND(G322&lt;&gt;"Completed",OR(I322&lt;&gt;"",H322="")),AND(K322="No",L322&lt;&gt;"Not required"),AND(K322="Yes",OR(L322="Not required",AND(L322&lt;&gt;"Competence confirmed",M322=""))),AND(OR(L322="Competence confirmed",L322="Further support needed"),OR(N322="",O322="",P322="")),AND(L322="Further support needed",T322&lt;&gt;"Open"),X322="Check action details",AND(T322="Closed",OR(Q322="",R322="",P322=""))),"Check required fields/dates","Recorded - verify evidence")))</f>
        <v/>
      </c>
    </row>
    <row r="323" spans="1:25" ht="32" customHeight="1">
      <c r="A323" s="6"/>
      <c r="B323" s="6"/>
      <c r="C323" s="6"/>
      <c r="D323" s="6"/>
      <c r="E323" s="6"/>
      <c r="F323" s="6"/>
      <c r="G323" s="6"/>
      <c r="H323" s="7"/>
      <c r="I323" s="7"/>
      <c r="J323" s="7"/>
      <c r="K323" s="6"/>
      <c r="L323" s="6"/>
      <c r="M323" s="7"/>
      <c r="N323" s="7"/>
      <c r="O323" s="6"/>
      <c r="P323" s="6"/>
      <c r="Q323" s="6"/>
      <c r="R323" s="6"/>
      <c r="S323" s="7"/>
      <c r="T323" s="6"/>
      <c r="U323" s="8">
        <f>IF(OR(A323="",F323&lt;&gt;"Active"),"",IF(G323="Completed","Completed",IF(H323="","Missing deadline",IF(H323&lt;TODAY(),"Overdue learning",IF(H323&lt;=TODAY()+30,"Due within 30 days","Scheduled")))))</f>
        <v/>
      </c>
      <c r="V323" s="8">
        <f>IF(OR(A323="",F323&lt;&gt;"Active"),"",IF(G323&lt;&gt;"Completed","Not yet completed",IF(J323="","Missing review date",IF(J323&lt;TODAY(),"Review overdue",IF(J323&lt;=TODAY()+30,"Review within 30 days","Scheduled")))))</f>
        <v/>
      </c>
      <c r="W323" s="8">
        <f>IF(OR(A323="",F323&lt;&gt;"Active"),"",IF(K323="No","Not required",IF(K323&lt;&gt;"Yes","Check requirement",IF(L323="Further support needed","Competence concern",IF(L323="Competence confirmed","Confirmed",IF(M323="","Missing assessment due",IF(M323&lt;TODAY(),"Assessment overdue","Assessment outstanding")))))))</f>
        <v/>
      </c>
      <c r="X323" s="8">
        <f>IF(OR(A323="",F323&lt;&gt;"Active"),"",IF(T323="Closed","Closed",IF(AND(T323="Not needed",Q323="",R323="",S323=""),"No action",IF(OR(Q323="",R323="",S323="",T323&lt;&gt;"Open"),"Check action details",IF(S323&lt;TODAY(),"Action overdue","Action open")))))</f>
        <v/>
      </c>
      <c r="Y323" s="8">
        <f>IF(COUNTA(A323:T323)=0,"",IF(F323="Archived","Archived",IF(OR(A323="",B323="",C323="",D323="",E323="",F323&lt;&gt;"Active",COUNTIF(Roles,B323)=0,COUNTIF(Branches,C323)=0,COUNTIF(LearningStatuses,G323)=0,COUNTIF(AssessmentRequired,K323)=0,COUNTIF(AssessmentStatuses,L323)=0,COUNTIF(ActionStatuses,T323)=0,AND(H323&lt;&gt;"",NOT(ISNUMBER(H323))),AND(I323&lt;&gt;"",OR(NOT(ISNUMBER(I323)),I323&gt;TODAY())),AND(J323&lt;&gt;"",NOT(ISNUMBER(J323))),AND(M323&lt;&gt;"",NOT(ISNUMBER(M323))),AND(N323&lt;&gt;"",OR(NOT(ISNUMBER(N323)),N323&gt;TODAY())),AND(S323&lt;&gt;"",NOT(ISNUMBER(S323))),AND(G323="Completed",OR(I323="",P323="",J323="")),AND(G323&lt;&gt;"Completed",OR(I323&lt;&gt;"",H323="")),AND(K323="No",L323&lt;&gt;"Not required"),AND(K323="Yes",OR(L323="Not required",AND(L323&lt;&gt;"Competence confirmed",M323=""))),AND(OR(L323="Competence confirmed",L323="Further support needed"),OR(N323="",O323="",P323="")),AND(L323="Further support needed",T323&lt;&gt;"Open"),X323="Check action details",AND(T323="Closed",OR(Q323="",R323="",P323=""))),"Check required fields/dates","Recorded - verify evidence")))</f>
        <v/>
      </c>
    </row>
    <row r="324" spans="1:25" ht="32" customHeight="1">
      <c r="A324" s="6"/>
      <c r="B324" s="6"/>
      <c r="C324" s="6"/>
      <c r="D324" s="6"/>
      <c r="E324" s="6"/>
      <c r="F324" s="6"/>
      <c r="G324" s="6"/>
      <c r="H324" s="7"/>
      <c r="I324" s="7"/>
      <c r="J324" s="7"/>
      <c r="K324" s="6"/>
      <c r="L324" s="6"/>
      <c r="M324" s="7"/>
      <c r="N324" s="7"/>
      <c r="O324" s="6"/>
      <c r="P324" s="6"/>
      <c r="Q324" s="6"/>
      <c r="R324" s="6"/>
      <c r="S324" s="7"/>
      <c r="T324" s="6"/>
      <c r="U324" s="8">
        <f>IF(OR(A324="",F324&lt;&gt;"Active"),"",IF(G324="Completed","Completed",IF(H324="","Missing deadline",IF(H324&lt;TODAY(),"Overdue learning",IF(H324&lt;=TODAY()+30,"Due within 30 days","Scheduled")))))</f>
        <v/>
      </c>
      <c r="V324" s="8">
        <f>IF(OR(A324="",F324&lt;&gt;"Active"),"",IF(G324&lt;&gt;"Completed","Not yet completed",IF(J324="","Missing review date",IF(J324&lt;TODAY(),"Review overdue",IF(J324&lt;=TODAY()+30,"Review within 30 days","Scheduled")))))</f>
        <v/>
      </c>
      <c r="W324" s="8">
        <f>IF(OR(A324="",F324&lt;&gt;"Active"),"",IF(K324="No","Not required",IF(K324&lt;&gt;"Yes","Check requirement",IF(L324="Further support needed","Competence concern",IF(L324="Competence confirmed","Confirmed",IF(M324="","Missing assessment due",IF(M324&lt;TODAY(),"Assessment overdue","Assessment outstanding")))))))</f>
        <v/>
      </c>
      <c r="X324" s="8">
        <f>IF(OR(A324="",F324&lt;&gt;"Active"),"",IF(T324="Closed","Closed",IF(AND(T324="Not needed",Q324="",R324="",S324=""),"No action",IF(OR(Q324="",R324="",S324="",T324&lt;&gt;"Open"),"Check action details",IF(S324&lt;TODAY(),"Action overdue","Action open")))))</f>
        <v/>
      </c>
      <c r="Y324" s="8">
        <f>IF(COUNTA(A324:T324)=0,"",IF(F324="Archived","Archived",IF(OR(A324="",B324="",C324="",D324="",E324="",F324&lt;&gt;"Active",COUNTIF(Roles,B324)=0,COUNTIF(Branches,C324)=0,COUNTIF(LearningStatuses,G324)=0,COUNTIF(AssessmentRequired,K324)=0,COUNTIF(AssessmentStatuses,L324)=0,COUNTIF(ActionStatuses,T324)=0,AND(H324&lt;&gt;"",NOT(ISNUMBER(H324))),AND(I324&lt;&gt;"",OR(NOT(ISNUMBER(I324)),I324&gt;TODAY())),AND(J324&lt;&gt;"",NOT(ISNUMBER(J324))),AND(M324&lt;&gt;"",NOT(ISNUMBER(M324))),AND(N324&lt;&gt;"",OR(NOT(ISNUMBER(N324)),N324&gt;TODAY())),AND(S324&lt;&gt;"",NOT(ISNUMBER(S324))),AND(G324="Completed",OR(I324="",P324="",J324="")),AND(G324&lt;&gt;"Completed",OR(I324&lt;&gt;"",H324="")),AND(K324="No",L324&lt;&gt;"Not required"),AND(K324="Yes",OR(L324="Not required",AND(L324&lt;&gt;"Competence confirmed",M324=""))),AND(OR(L324="Competence confirmed",L324="Further support needed"),OR(N324="",O324="",P324="")),AND(L324="Further support needed",T324&lt;&gt;"Open"),X324="Check action details",AND(T324="Closed",OR(Q324="",R324="",P324=""))),"Check required fields/dates","Recorded - verify evidence")))</f>
        <v/>
      </c>
    </row>
    <row r="325" spans="1:25" ht="32" customHeight="1">
      <c r="A325" s="6"/>
      <c r="B325" s="6"/>
      <c r="C325" s="6"/>
      <c r="D325" s="6"/>
      <c r="E325" s="6"/>
      <c r="F325" s="6"/>
      <c r="G325" s="6"/>
      <c r="H325" s="7"/>
      <c r="I325" s="7"/>
      <c r="J325" s="7"/>
      <c r="K325" s="6"/>
      <c r="L325" s="6"/>
      <c r="M325" s="7"/>
      <c r="N325" s="7"/>
      <c r="O325" s="6"/>
      <c r="P325" s="6"/>
      <c r="Q325" s="6"/>
      <c r="R325" s="6"/>
      <c r="S325" s="7"/>
      <c r="T325" s="6"/>
      <c r="U325" s="8">
        <f>IF(OR(A325="",F325&lt;&gt;"Active"),"",IF(G325="Completed","Completed",IF(H325="","Missing deadline",IF(H325&lt;TODAY(),"Overdue learning",IF(H325&lt;=TODAY()+30,"Due within 30 days","Scheduled")))))</f>
        <v/>
      </c>
      <c r="V325" s="8">
        <f>IF(OR(A325="",F325&lt;&gt;"Active"),"",IF(G325&lt;&gt;"Completed","Not yet completed",IF(J325="","Missing review date",IF(J325&lt;TODAY(),"Review overdue",IF(J325&lt;=TODAY()+30,"Review within 30 days","Scheduled")))))</f>
        <v/>
      </c>
      <c r="W325" s="8">
        <f>IF(OR(A325="",F325&lt;&gt;"Active"),"",IF(K325="No","Not required",IF(K325&lt;&gt;"Yes","Check requirement",IF(L325="Further support needed","Competence concern",IF(L325="Competence confirmed","Confirmed",IF(M325="","Missing assessment due",IF(M325&lt;TODAY(),"Assessment overdue","Assessment outstanding")))))))</f>
        <v/>
      </c>
      <c r="X325" s="8">
        <f>IF(OR(A325="",F325&lt;&gt;"Active"),"",IF(T325="Closed","Closed",IF(AND(T325="Not needed",Q325="",R325="",S325=""),"No action",IF(OR(Q325="",R325="",S325="",T325&lt;&gt;"Open"),"Check action details",IF(S325&lt;TODAY(),"Action overdue","Action open")))))</f>
        <v/>
      </c>
      <c r="Y325" s="8">
        <f>IF(COUNTA(A325:T325)=0,"",IF(F325="Archived","Archived",IF(OR(A325="",B325="",C325="",D325="",E325="",F325&lt;&gt;"Active",COUNTIF(Roles,B325)=0,COUNTIF(Branches,C325)=0,COUNTIF(LearningStatuses,G325)=0,COUNTIF(AssessmentRequired,K325)=0,COUNTIF(AssessmentStatuses,L325)=0,COUNTIF(ActionStatuses,T325)=0,AND(H325&lt;&gt;"",NOT(ISNUMBER(H325))),AND(I325&lt;&gt;"",OR(NOT(ISNUMBER(I325)),I325&gt;TODAY())),AND(J325&lt;&gt;"",NOT(ISNUMBER(J325))),AND(M325&lt;&gt;"",NOT(ISNUMBER(M325))),AND(N325&lt;&gt;"",OR(NOT(ISNUMBER(N325)),N325&gt;TODAY())),AND(S325&lt;&gt;"",NOT(ISNUMBER(S325))),AND(G325="Completed",OR(I325="",P325="",J325="")),AND(G325&lt;&gt;"Completed",OR(I325&lt;&gt;"",H325="")),AND(K325="No",L325&lt;&gt;"Not required"),AND(K325="Yes",OR(L325="Not required",AND(L325&lt;&gt;"Competence confirmed",M325=""))),AND(OR(L325="Competence confirmed",L325="Further support needed"),OR(N325="",O325="",P325="")),AND(L325="Further support needed",T325&lt;&gt;"Open"),X325="Check action details",AND(T325="Closed",OR(Q325="",R325="",P325=""))),"Check required fields/dates","Recorded - verify evidence")))</f>
        <v/>
      </c>
    </row>
    <row r="326" spans="1:25" ht="32" customHeight="1">
      <c r="A326" s="6"/>
      <c r="B326" s="6"/>
      <c r="C326" s="6"/>
      <c r="D326" s="6"/>
      <c r="E326" s="6"/>
      <c r="F326" s="6"/>
      <c r="G326" s="6"/>
      <c r="H326" s="7"/>
      <c r="I326" s="7"/>
      <c r="J326" s="7"/>
      <c r="K326" s="6"/>
      <c r="L326" s="6"/>
      <c r="M326" s="7"/>
      <c r="N326" s="7"/>
      <c r="O326" s="6"/>
      <c r="P326" s="6"/>
      <c r="Q326" s="6"/>
      <c r="R326" s="6"/>
      <c r="S326" s="7"/>
      <c r="T326" s="6"/>
      <c r="U326" s="8">
        <f>IF(OR(A326="",F326&lt;&gt;"Active"),"",IF(G326="Completed","Completed",IF(H326="","Missing deadline",IF(H326&lt;TODAY(),"Overdue learning",IF(H326&lt;=TODAY()+30,"Due within 30 days","Scheduled")))))</f>
        <v/>
      </c>
      <c r="V326" s="8">
        <f>IF(OR(A326="",F326&lt;&gt;"Active"),"",IF(G326&lt;&gt;"Completed","Not yet completed",IF(J326="","Missing review date",IF(J326&lt;TODAY(),"Review overdue",IF(J326&lt;=TODAY()+30,"Review within 30 days","Scheduled")))))</f>
        <v/>
      </c>
      <c r="W326" s="8">
        <f>IF(OR(A326="",F326&lt;&gt;"Active"),"",IF(K326="No","Not required",IF(K326&lt;&gt;"Yes","Check requirement",IF(L326="Further support needed","Competence concern",IF(L326="Competence confirmed","Confirmed",IF(M326="","Missing assessment due",IF(M326&lt;TODAY(),"Assessment overdue","Assessment outstanding")))))))</f>
        <v/>
      </c>
      <c r="X326" s="8">
        <f>IF(OR(A326="",F326&lt;&gt;"Active"),"",IF(T326="Closed","Closed",IF(AND(T326="Not needed",Q326="",R326="",S326=""),"No action",IF(OR(Q326="",R326="",S326="",T326&lt;&gt;"Open"),"Check action details",IF(S326&lt;TODAY(),"Action overdue","Action open")))))</f>
        <v/>
      </c>
      <c r="Y326" s="8">
        <f>IF(COUNTA(A326:T326)=0,"",IF(F326="Archived","Archived",IF(OR(A326="",B326="",C326="",D326="",E326="",F326&lt;&gt;"Active",COUNTIF(Roles,B326)=0,COUNTIF(Branches,C326)=0,COUNTIF(LearningStatuses,G326)=0,COUNTIF(AssessmentRequired,K326)=0,COUNTIF(AssessmentStatuses,L326)=0,COUNTIF(ActionStatuses,T326)=0,AND(H326&lt;&gt;"",NOT(ISNUMBER(H326))),AND(I326&lt;&gt;"",OR(NOT(ISNUMBER(I326)),I326&gt;TODAY())),AND(J326&lt;&gt;"",NOT(ISNUMBER(J326))),AND(M326&lt;&gt;"",NOT(ISNUMBER(M326))),AND(N326&lt;&gt;"",OR(NOT(ISNUMBER(N326)),N326&gt;TODAY())),AND(S326&lt;&gt;"",NOT(ISNUMBER(S326))),AND(G326="Completed",OR(I326="",P326="",J326="")),AND(G326&lt;&gt;"Completed",OR(I326&lt;&gt;"",H326="")),AND(K326="No",L326&lt;&gt;"Not required"),AND(K326="Yes",OR(L326="Not required",AND(L326&lt;&gt;"Competence confirmed",M326=""))),AND(OR(L326="Competence confirmed",L326="Further support needed"),OR(N326="",O326="",P326="")),AND(L326="Further support needed",T326&lt;&gt;"Open"),X326="Check action details",AND(T326="Closed",OR(Q326="",R326="",P326=""))),"Check required fields/dates","Recorded - verify evidence")))</f>
        <v/>
      </c>
    </row>
    <row r="327" spans="1:25" ht="32" customHeight="1">
      <c r="A327" s="6"/>
      <c r="B327" s="6"/>
      <c r="C327" s="6"/>
      <c r="D327" s="6"/>
      <c r="E327" s="6"/>
      <c r="F327" s="6"/>
      <c r="G327" s="6"/>
      <c r="H327" s="7"/>
      <c r="I327" s="7"/>
      <c r="J327" s="7"/>
      <c r="K327" s="6"/>
      <c r="L327" s="6"/>
      <c r="M327" s="7"/>
      <c r="N327" s="7"/>
      <c r="O327" s="6"/>
      <c r="P327" s="6"/>
      <c r="Q327" s="6"/>
      <c r="R327" s="6"/>
      <c r="S327" s="7"/>
      <c r="T327" s="6"/>
      <c r="U327" s="8">
        <f>IF(OR(A327="",F327&lt;&gt;"Active"),"",IF(G327="Completed","Completed",IF(H327="","Missing deadline",IF(H327&lt;TODAY(),"Overdue learning",IF(H327&lt;=TODAY()+30,"Due within 30 days","Scheduled")))))</f>
        <v/>
      </c>
      <c r="V327" s="8">
        <f>IF(OR(A327="",F327&lt;&gt;"Active"),"",IF(G327&lt;&gt;"Completed","Not yet completed",IF(J327="","Missing review date",IF(J327&lt;TODAY(),"Review overdue",IF(J327&lt;=TODAY()+30,"Review within 30 days","Scheduled")))))</f>
        <v/>
      </c>
      <c r="W327" s="8">
        <f>IF(OR(A327="",F327&lt;&gt;"Active"),"",IF(K327="No","Not required",IF(K327&lt;&gt;"Yes","Check requirement",IF(L327="Further support needed","Competence concern",IF(L327="Competence confirmed","Confirmed",IF(M327="","Missing assessment due",IF(M327&lt;TODAY(),"Assessment overdue","Assessment outstanding")))))))</f>
        <v/>
      </c>
      <c r="X327" s="8">
        <f>IF(OR(A327="",F327&lt;&gt;"Active"),"",IF(T327="Closed","Closed",IF(AND(T327="Not needed",Q327="",R327="",S327=""),"No action",IF(OR(Q327="",R327="",S327="",T327&lt;&gt;"Open"),"Check action details",IF(S327&lt;TODAY(),"Action overdue","Action open")))))</f>
        <v/>
      </c>
      <c r="Y327" s="8">
        <f>IF(COUNTA(A327:T327)=0,"",IF(F327="Archived","Archived",IF(OR(A327="",B327="",C327="",D327="",E327="",F327&lt;&gt;"Active",COUNTIF(Roles,B327)=0,COUNTIF(Branches,C327)=0,COUNTIF(LearningStatuses,G327)=0,COUNTIF(AssessmentRequired,K327)=0,COUNTIF(AssessmentStatuses,L327)=0,COUNTIF(ActionStatuses,T327)=0,AND(H327&lt;&gt;"",NOT(ISNUMBER(H327))),AND(I327&lt;&gt;"",OR(NOT(ISNUMBER(I327)),I327&gt;TODAY())),AND(J327&lt;&gt;"",NOT(ISNUMBER(J327))),AND(M327&lt;&gt;"",NOT(ISNUMBER(M327))),AND(N327&lt;&gt;"",OR(NOT(ISNUMBER(N327)),N327&gt;TODAY())),AND(S327&lt;&gt;"",NOT(ISNUMBER(S327))),AND(G327="Completed",OR(I327="",P327="",J327="")),AND(G327&lt;&gt;"Completed",OR(I327&lt;&gt;"",H327="")),AND(K327="No",L327&lt;&gt;"Not required"),AND(K327="Yes",OR(L327="Not required",AND(L327&lt;&gt;"Competence confirmed",M327=""))),AND(OR(L327="Competence confirmed",L327="Further support needed"),OR(N327="",O327="",P327="")),AND(L327="Further support needed",T327&lt;&gt;"Open"),X327="Check action details",AND(T327="Closed",OR(Q327="",R327="",P327=""))),"Check required fields/dates","Recorded - verify evidence")))</f>
        <v/>
      </c>
    </row>
    <row r="328" spans="1:25" ht="32" customHeight="1">
      <c r="A328" s="6"/>
      <c r="B328" s="6"/>
      <c r="C328" s="6"/>
      <c r="D328" s="6"/>
      <c r="E328" s="6"/>
      <c r="F328" s="6"/>
      <c r="G328" s="6"/>
      <c r="H328" s="7"/>
      <c r="I328" s="7"/>
      <c r="J328" s="7"/>
      <c r="K328" s="6"/>
      <c r="L328" s="6"/>
      <c r="M328" s="7"/>
      <c r="N328" s="7"/>
      <c r="O328" s="6"/>
      <c r="P328" s="6"/>
      <c r="Q328" s="6"/>
      <c r="R328" s="6"/>
      <c r="S328" s="7"/>
      <c r="T328" s="6"/>
      <c r="U328" s="8">
        <f>IF(OR(A328="",F328&lt;&gt;"Active"),"",IF(G328="Completed","Completed",IF(H328="","Missing deadline",IF(H328&lt;TODAY(),"Overdue learning",IF(H328&lt;=TODAY()+30,"Due within 30 days","Scheduled")))))</f>
        <v/>
      </c>
      <c r="V328" s="8">
        <f>IF(OR(A328="",F328&lt;&gt;"Active"),"",IF(G328&lt;&gt;"Completed","Not yet completed",IF(J328="","Missing review date",IF(J328&lt;TODAY(),"Review overdue",IF(J328&lt;=TODAY()+30,"Review within 30 days","Scheduled")))))</f>
        <v/>
      </c>
      <c r="W328" s="8">
        <f>IF(OR(A328="",F328&lt;&gt;"Active"),"",IF(K328="No","Not required",IF(K328&lt;&gt;"Yes","Check requirement",IF(L328="Further support needed","Competence concern",IF(L328="Competence confirmed","Confirmed",IF(M328="","Missing assessment due",IF(M328&lt;TODAY(),"Assessment overdue","Assessment outstanding")))))))</f>
        <v/>
      </c>
      <c r="X328" s="8">
        <f>IF(OR(A328="",F328&lt;&gt;"Active"),"",IF(T328="Closed","Closed",IF(AND(T328="Not needed",Q328="",R328="",S328=""),"No action",IF(OR(Q328="",R328="",S328="",T328&lt;&gt;"Open"),"Check action details",IF(S328&lt;TODAY(),"Action overdue","Action open")))))</f>
        <v/>
      </c>
      <c r="Y328" s="8">
        <f>IF(COUNTA(A328:T328)=0,"",IF(F328="Archived","Archived",IF(OR(A328="",B328="",C328="",D328="",E328="",F328&lt;&gt;"Active",COUNTIF(Roles,B328)=0,COUNTIF(Branches,C328)=0,COUNTIF(LearningStatuses,G328)=0,COUNTIF(AssessmentRequired,K328)=0,COUNTIF(AssessmentStatuses,L328)=0,COUNTIF(ActionStatuses,T328)=0,AND(H328&lt;&gt;"",NOT(ISNUMBER(H328))),AND(I328&lt;&gt;"",OR(NOT(ISNUMBER(I328)),I328&gt;TODAY())),AND(J328&lt;&gt;"",NOT(ISNUMBER(J328))),AND(M328&lt;&gt;"",NOT(ISNUMBER(M328))),AND(N328&lt;&gt;"",OR(NOT(ISNUMBER(N328)),N328&gt;TODAY())),AND(S328&lt;&gt;"",NOT(ISNUMBER(S328))),AND(G328="Completed",OR(I328="",P328="",J328="")),AND(G328&lt;&gt;"Completed",OR(I328&lt;&gt;"",H328="")),AND(K328="No",L328&lt;&gt;"Not required"),AND(K328="Yes",OR(L328="Not required",AND(L328&lt;&gt;"Competence confirmed",M328=""))),AND(OR(L328="Competence confirmed",L328="Further support needed"),OR(N328="",O328="",P328="")),AND(L328="Further support needed",T328&lt;&gt;"Open"),X328="Check action details",AND(T328="Closed",OR(Q328="",R328="",P328=""))),"Check required fields/dates","Recorded - verify evidence")))</f>
        <v/>
      </c>
    </row>
    <row r="329" spans="1:25" ht="32" customHeight="1">
      <c r="A329" s="6"/>
      <c r="B329" s="6"/>
      <c r="C329" s="6"/>
      <c r="D329" s="6"/>
      <c r="E329" s="6"/>
      <c r="F329" s="6"/>
      <c r="G329" s="6"/>
      <c r="H329" s="7"/>
      <c r="I329" s="7"/>
      <c r="J329" s="7"/>
      <c r="K329" s="6"/>
      <c r="L329" s="6"/>
      <c r="M329" s="7"/>
      <c r="N329" s="7"/>
      <c r="O329" s="6"/>
      <c r="P329" s="6"/>
      <c r="Q329" s="6"/>
      <c r="R329" s="6"/>
      <c r="S329" s="7"/>
      <c r="T329" s="6"/>
      <c r="U329" s="8">
        <f>IF(OR(A329="",F329&lt;&gt;"Active"),"",IF(G329="Completed","Completed",IF(H329="","Missing deadline",IF(H329&lt;TODAY(),"Overdue learning",IF(H329&lt;=TODAY()+30,"Due within 30 days","Scheduled")))))</f>
        <v/>
      </c>
      <c r="V329" s="8">
        <f>IF(OR(A329="",F329&lt;&gt;"Active"),"",IF(G329&lt;&gt;"Completed","Not yet completed",IF(J329="","Missing review date",IF(J329&lt;TODAY(),"Review overdue",IF(J329&lt;=TODAY()+30,"Review within 30 days","Scheduled")))))</f>
        <v/>
      </c>
      <c r="W329" s="8">
        <f>IF(OR(A329="",F329&lt;&gt;"Active"),"",IF(K329="No","Not required",IF(K329&lt;&gt;"Yes","Check requirement",IF(L329="Further support needed","Competence concern",IF(L329="Competence confirmed","Confirmed",IF(M329="","Missing assessment due",IF(M329&lt;TODAY(),"Assessment overdue","Assessment outstanding")))))))</f>
        <v/>
      </c>
      <c r="X329" s="8">
        <f>IF(OR(A329="",F329&lt;&gt;"Active"),"",IF(T329="Closed","Closed",IF(AND(T329="Not needed",Q329="",R329="",S329=""),"No action",IF(OR(Q329="",R329="",S329="",T329&lt;&gt;"Open"),"Check action details",IF(S329&lt;TODAY(),"Action overdue","Action open")))))</f>
        <v/>
      </c>
      <c r="Y329" s="8">
        <f>IF(COUNTA(A329:T329)=0,"",IF(F329="Archived","Archived",IF(OR(A329="",B329="",C329="",D329="",E329="",F329&lt;&gt;"Active",COUNTIF(Roles,B329)=0,COUNTIF(Branches,C329)=0,COUNTIF(LearningStatuses,G329)=0,COUNTIF(AssessmentRequired,K329)=0,COUNTIF(AssessmentStatuses,L329)=0,COUNTIF(ActionStatuses,T329)=0,AND(H329&lt;&gt;"",NOT(ISNUMBER(H329))),AND(I329&lt;&gt;"",OR(NOT(ISNUMBER(I329)),I329&gt;TODAY())),AND(J329&lt;&gt;"",NOT(ISNUMBER(J329))),AND(M329&lt;&gt;"",NOT(ISNUMBER(M329))),AND(N329&lt;&gt;"",OR(NOT(ISNUMBER(N329)),N329&gt;TODAY())),AND(S329&lt;&gt;"",NOT(ISNUMBER(S329))),AND(G329="Completed",OR(I329="",P329="",J329="")),AND(G329&lt;&gt;"Completed",OR(I329&lt;&gt;"",H329="")),AND(K329="No",L329&lt;&gt;"Not required"),AND(K329="Yes",OR(L329="Not required",AND(L329&lt;&gt;"Competence confirmed",M329=""))),AND(OR(L329="Competence confirmed",L329="Further support needed"),OR(N329="",O329="",P329="")),AND(L329="Further support needed",T329&lt;&gt;"Open"),X329="Check action details",AND(T329="Closed",OR(Q329="",R329="",P329=""))),"Check required fields/dates","Recorded - verify evidence")))</f>
        <v/>
      </c>
    </row>
    <row r="330" spans="1:25" ht="32" customHeight="1">
      <c r="A330" s="6"/>
      <c r="B330" s="6"/>
      <c r="C330" s="6"/>
      <c r="D330" s="6"/>
      <c r="E330" s="6"/>
      <c r="F330" s="6"/>
      <c r="G330" s="6"/>
      <c r="H330" s="7"/>
      <c r="I330" s="7"/>
      <c r="J330" s="7"/>
      <c r="K330" s="6"/>
      <c r="L330" s="6"/>
      <c r="M330" s="7"/>
      <c r="N330" s="7"/>
      <c r="O330" s="6"/>
      <c r="P330" s="6"/>
      <c r="Q330" s="6"/>
      <c r="R330" s="6"/>
      <c r="S330" s="7"/>
      <c r="T330" s="6"/>
      <c r="U330" s="8">
        <f>IF(OR(A330="",F330&lt;&gt;"Active"),"",IF(G330="Completed","Completed",IF(H330="","Missing deadline",IF(H330&lt;TODAY(),"Overdue learning",IF(H330&lt;=TODAY()+30,"Due within 30 days","Scheduled")))))</f>
        <v/>
      </c>
      <c r="V330" s="8">
        <f>IF(OR(A330="",F330&lt;&gt;"Active"),"",IF(G330&lt;&gt;"Completed","Not yet completed",IF(J330="","Missing review date",IF(J330&lt;TODAY(),"Review overdue",IF(J330&lt;=TODAY()+30,"Review within 30 days","Scheduled")))))</f>
        <v/>
      </c>
      <c r="W330" s="8">
        <f>IF(OR(A330="",F330&lt;&gt;"Active"),"",IF(K330="No","Not required",IF(K330&lt;&gt;"Yes","Check requirement",IF(L330="Further support needed","Competence concern",IF(L330="Competence confirmed","Confirmed",IF(M330="","Missing assessment due",IF(M330&lt;TODAY(),"Assessment overdue","Assessment outstanding")))))))</f>
        <v/>
      </c>
      <c r="X330" s="8">
        <f>IF(OR(A330="",F330&lt;&gt;"Active"),"",IF(T330="Closed","Closed",IF(AND(T330="Not needed",Q330="",R330="",S330=""),"No action",IF(OR(Q330="",R330="",S330="",T330&lt;&gt;"Open"),"Check action details",IF(S330&lt;TODAY(),"Action overdue","Action open")))))</f>
        <v/>
      </c>
      <c r="Y330" s="8">
        <f>IF(COUNTA(A330:T330)=0,"",IF(F330="Archived","Archived",IF(OR(A330="",B330="",C330="",D330="",E330="",F330&lt;&gt;"Active",COUNTIF(Roles,B330)=0,COUNTIF(Branches,C330)=0,COUNTIF(LearningStatuses,G330)=0,COUNTIF(AssessmentRequired,K330)=0,COUNTIF(AssessmentStatuses,L330)=0,COUNTIF(ActionStatuses,T330)=0,AND(H330&lt;&gt;"",NOT(ISNUMBER(H330))),AND(I330&lt;&gt;"",OR(NOT(ISNUMBER(I330)),I330&gt;TODAY())),AND(J330&lt;&gt;"",NOT(ISNUMBER(J330))),AND(M330&lt;&gt;"",NOT(ISNUMBER(M330))),AND(N330&lt;&gt;"",OR(NOT(ISNUMBER(N330)),N330&gt;TODAY())),AND(S330&lt;&gt;"",NOT(ISNUMBER(S330))),AND(G330="Completed",OR(I330="",P330="",J330="")),AND(G330&lt;&gt;"Completed",OR(I330&lt;&gt;"",H330="")),AND(K330="No",L330&lt;&gt;"Not required"),AND(K330="Yes",OR(L330="Not required",AND(L330&lt;&gt;"Competence confirmed",M330=""))),AND(OR(L330="Competence confirmed",L330="Further support needed"),OR(N330="",O330="",P330="")),AND(L330="Further support needed",T330&lt;&gt;"Open"),X330="Check action details",AND(T330="Closed",OR(Q330="",R330="",P330=""))),"Check required fields/dates","Recorded - verify evidence")))</f>
        <v/>
      </c>
    </row>
    <row r="331" spans="1:25" ht="32" customHeight="1">
      <c r="A331" s="6"/>
      <c r="B331" s="6"/>
      <c r="C331" s="6"/>
      <c r="D331" s="6"/>
      <c r="E331" s="6"/>
      <c r="F331" s="6"/>
      <c r="G331" s="6"/>
      <c r="H331" s="7"/>
      <c r="I331" s="7"/>
      <c r="J331" s="7"/>
      <c r="K331" s="6"/>
      <c r="L331" s="6"/>
      <c r="M331" s="7"/>
      <c r="N331" s="7"/>
      <c r="O331" s="6"/>
      <c r="P331" s="6"/>
      <c r="Q331" s="6"/>
      <c r="R331" s="6"/>
      <c r="S331" s="7"/>
      <c r="T331" s="6"/>
      <c r="U331" s="8">
        <f>IF(OR(A331="",F331&lt;&gt;"Active"),"",IF(G331="Completed","Completed",IF(H331="","Missing deadline",IF(H331&lt;TODAY(),"Overdue learning",IF(H331&lt;=TODAY()+30,"Due within 30 days","Scheduled")))))</f>
        <v/>
      </c>
      <c r="V331" s="8">
        <f>IF(OR(A331="",F331&lt;&gt;"Active"),"",IF(G331&lt;&gt;"Completed","Not yet completed",IF(J331="","Missing review date",IF(J331&lt;TODAY(),"Review overdue",IF(J331&lt;=TODAY()+30,"Review within 30 days","Scheduled")))))</f>
        <v/>
      </c>
      <c r="W331" s="8">
        <f>IF(OR(A331="",F331&lt;&gt;"Active"),"",IF(K331="No","Not required",IF(K331&lt;&gt;"Yes","Check requirement",IF(L331="Further support needed","Competence concern",IF(L331="Competence confirmed","Confirmed",IF(M331="","Missing assessment due",IF(M331&lt;TODAY(),"Assessment overdue","Assessment outstanding")))))))</f>
        <v/>
      </c>
      <c r="X331" s="8">
        <f>IF(OR(A331="",F331&lt;&gt;"Active"),"",IF(T331="Closed","Closed",IF(AND(T331="Not needed",Q331="",R331="",S331=""),"No action",IF(OR(Q331="",R331="",S331="",T331&lt;&gt;"Open"),"Check action details",IF(S331&lt;TODAY(),"Action overdue","Action open")))))</f>
        <v/>
      </c>
      <c r="Y331" s="8">
        <f>IF(COUNTA(A331:T331)=0,"",IF(F331="Archived","Archived",IF(OR(A331="",B331="",C331="",D331="",E331="",F331&lt;&gt;"Active",COUNTIF(Roles,B331)=0,COUNTIF(Branches,C331)=0,COUNTIF(LearningStatuses,G331)=0,COUNTIF(AssessmentRequired,K331)=0,COUNTIF(AssessmentStatuses,L331)=0,COUNTIF(ActionStatuses,T331)=0,AND(H331&lt;&gt;"",NOT(ISNUMBER(H331))),AND(I331&lt;&gt;"",OR(NOT(ISNUMBER(I331)),I331&gt;TODAY())),AND(J331&lt;&gt;"",NOT(ISNUMBER(J331))),AND(M331&lt;&gt;"",NOT(ISNUMBER(M331))),AND(N331&lt;&gt;"",OR(NOT(ISNUMBER(N331)),N331&gt;TODAY())),AND(S331&lt;&gt;"",NOT(ISNUMBER(S331))),AND(G331="Completed",OR(I331="",P331="",J331="")),AND(G331&lt;&gt;"Completed",OR(I331&lt;&gt;"",H331="")),AND(K331="No",L331&lt;&gt;"Not required"),AND(K331="Yes",OR(L331="Not required",AND(L331&lt;&gt;"Competence confirmed",M331=""))),AND(OR(L331="Competence confirmed",L331="Further support needed"),OR(N331="",O331="",P331="")),AND(L331="Further support needed",T331&lt;&gt;"Open"),X331="Check action details",AND(T331="Closed",OR(Q331="",R331="",P331=""))),"Check required fields/dates","Recorded - verify evidence")))</f>
        <v/>
      </c>
    </row>
    <row r="332" spans="1:25" ht="32" customHeight="1">
      <c r="A332" s="6"/>
      <c r="B332" s="6"/>
      <c r="C332" s="6"/>
      <c r="D332" s="6"/>
      <c r="E332" s="6"/>
      <c r="F332" s="6"/>
      <c r="G332" s="6"/>
      <c r="H332" s="7"/>
      <c r="I332" s="7"/>
      <c r="J332" s="7"/>
      <c r="K332" s="6"/>
      <c r="L332" s="6"/>
      <c r="M332" s="7"/>
      <c r="N332" s="7"/>
      <c r="O332" s="6"/>
      <c r="P332" s="6"/>
      <c r="Q332" s="6"/>
      <c r="R332" s="6"/>
      <c r="S332" s="7"/>
      <c r="T332" s="6"/>
      <c r="U332" s="8">
        <f>IF(OR(A332="",F332&lt;&gt;"Active"),"",IF(G332="Completed","Completed",IF(H332="","Missing deadline",IF(H332&lt;TODAY(),"Overdue learning",IF(H332&lt;=TODAY()+30,"Due within 30 days","Scheduled")))))</f>
        <v/>
      </c>
      <c r="V332" s="8">
        <f>IF(OR(A332="",F332&lt;&gt;"Active"),"",IF(G332&lt;&gt;"Completed","Not yet completed",IF(J332="","Missing review date",IF(J332&lt;TODAY(),"Review overdue",IF(J332&lt;=TODAY()+30,"Review within 30 days","Scheduled")))))</f>
        <v/>
      </c>
      <c r="W332" s="8">
        <f>IF(OR(A332="",F332&lt;&gt;"Active"),"",IF(K332="No","Not required",IF(K332&lt;&gt;"Yes","Check requirement",IF(L332="Further support needed","Competence concern",IF(L332="Competence confirmed","Confirmed",IF(M332="","Missing assessment due",IF(M332&lt;TODAY(),"Assessment overdue","Assessment outstanding")))))))</f>
        <v/>
      </c>
      <c r="X332" s="8">
        <f>IF(OR(A332="",F332&lt;&gt;"Active"),"",IF(T332="Closed","Closed",IF(AND(T332="Not needed",Q332="",R332="",S332=""),"No action",IF(OR(Q332="",R332="",S332="",T332&lt;&gt;"Open"),"Check action details",IF(S332&lt;TODAY(),"Action overdue","Action open")))))</f>
        <v/>
      </c>
      <c r="Y332" s="8">
        <f>IF(COUNTA(A332:T332)=0,"",IF(F332="Archived","Archived",IF(OR(A332="",B332="",C332="",D332="",E332="",F332&lt;&gt;"Active",COUNTIF(Roles,B332)=0,COUNTIF(Branches,C332)=0,COUNTIF(LearningStatuses,G332)=0,COUNTIF(AssessmentRequired,K332)=0,COUNTIF(AssessmentStatuses,L332)=0,COUNTIF(ActionStatuses,T332)=0,AND(H332&lt;&gt;"",NOT(ISNUMBER(H332))),AND(I332&lt;&gt;"",OR(NOT(ISNUMBER(I332)),I332&gt;TODAY())),AND(J332&lt;&gt;"",NOT(ISNUMBER(J332))),AND(M332&lt;&gt;"",NOT(ISNUMBER(M332))),AND(N332&lt;&gt;"",OR(NOT(ISNUMBER(N332)),N332&gt;TODAY())),AND(S332&lt;&gt;"",NOT(ISNUMBER(S332))),AND(G332="Completed",OR(I332="",P332="",J332="")),AND(G332&lt;&gt;"Completed",OR(I332&lt;&gt;"",H332="")),AND(K332="No",L332&lt;&gt;"Not required"),AND(K332="Yes",OR(L332="Not required",AND(L332&lt;&gt;"Competence confirmed",M332=""))),AND(OR(L332="Competence confirmed",L332="Further support needed"),OR(N332="",O332="",P332="")),AND(L332="Further support needed",T332&lt;&gt;"Open"),X332="Check action details",AND(T332="Closed",OR(Q332="",R332="",P332=""))),"Check required fields/dates","Recorded - verify evidence")))</f>
        <v/>
      </c>
    </row>
    <row r="333" spans="1:25" ht="32" customHeight="1">
      <c r="A333" s="6"/>
      <c r="B333" s="6"/>
      <c r="C333" s="6"/>
      <c r="D333" s="6"/>
      <c r="E333" s="6"/>
      <c r="F333" s="6"/>
      <c r="G333" s="6"/>
      <c r="H333" s="7"/>
      <c r="I333" s="7"/>
      <c r="J333" s="7"/>
      <c r="K333" s="6"/>
      <c r="L333" s="6"/>
      <c r="M333" s="7"/>
      <c r="N333" s="7"/>
      <c r="O333" s="6"/>
      <c r="P333" s="6"/>
      <c r="Q333" s="6"/>
      <c r="R333" s="6"/>
      <c r="S333" s="7"/>
      <c r="T333" s="6"/>
      <c r="U333" s="8">
        <f>IF(OR(A333="",F333&lt;&gt;"Active"),"",IF(G333="Completed","Completed",IF(H333="","Missing deadline",IF(H333&lt;TODAY(),"Overdue learning",IF(H333&lt;=TODAY()+30,"Due within 30 days","Scheduled")))))</f>
        <v/>
      </c>
      <c r="V333" s="8">
        <f>IF(OR(A333="",F333&lt;&gt;"Active"),"",IF(G333&lt;&gt;"Completed","Not yet completed",IF(J333="","Missing review date",IF(J333&lt;TODAY(),"Review overdue",IF(J333&lt;=TODAY()+30,"Review within 30 days","Scheduled")))))</f>
        <v/>
      </c>
      <c r="W333" s="8">
        <f>IF(OR(A333="",F333&lt;&gt;"Active"),"",IF(K333="No","Not required",IF(K333&lt;&gt;"Yes","Check requirement",IF(L333="Further support needed","Competence concern",IF(L333="Competence confirmed","Confirmed",IF(M333="","Missing assessment due",IF(M333&lt;TODAY(),"Assessment overdue","Assessment outstanding")))))))</f>
        <v/>
      </c>
      <c r="X333" s="8">
        <f>IF(OR(A333="",F333&lt;&gt;"Active"),"",IF(T333="Closed","Closed",IF(AND(T333="Not needed",Q333="",R333="",S333=""),"No action",IF(OR(Q333="",R333="",S333="",T333&lt;&gt;"Open"),"Check action details",IF(S333&lt;TODAY(),"Action overdue","Action open")))))</f>
        <v/>
      </c>
      <c r="Y333" s="8">
        <f>IF(COUNTA(A333:T333)=0,"",IF(F333="Archived","Archived",IF(OR(A333="",B333="",C333="",D333="",E333="",F333&lt;&gt;"Active",COUNTIF(Roles,B333)=0,COUNTIF(Branches,C333)=0,COUNTIF(LearningStatuses,G333)=0,COUNTIF(AssessmentRequired,K333)=0,COUNTIF(AssessmentStatuses,L333)=0,COUNTIF(ActionStatuses,T333)=0,AND(H333&lt;&gt;"",NOT(ISNUMBER(H333))),AND(I333&lt;&gt;"",OR(NOT(ISNUMBER(I333)),I333&gt;TODAY())),AND(J333&lt;&gt;"",NOT(ISNUMBER(J333))),AND(M333&lt;&gt;"",NOT(ISNUMBER(M333))),AND(N333&lt;&gt;"",OR(NOT(ISNUMBER(N333)),N333&gt;TODAY())),AND(S333&lt;&gt;"",NOT(ISNUMBER(S333))),AND(G333="Completed",OR(I333="",P333="",J333="")),AND(G333&lt;&gt;"Completed",OR(I333&lt;&gt;"",H333="")),AND(K333="No",L333&lt;&gt;"Not required"),AND(K333="Yes",OR(L333="Not required",AND(L333&lt;&gt;"Competence confirmed",M333=""))),AND(OR(L333="Competence confirmed",L333="Further support needed"),OR(N333="",O333="",P333="")),AND(L333="Further support needed",T333&lt;&gt;"Open"),X333="Check action details",AND(T333="Closed",OR(Q333="",R333="",P333=""))),"Check required fields/dates","Recorded - verify evidence")))</f>
        <v/>
      </c>
    </row>
    <row r="334" spans="1:25" ht="32" customHeight="1">
      <c r="A334" s="6"/>
      <c r="B334" s="6"/>
      <c r="C334" s="6"/>
      <c r="D334" s="6"/>
      <c r="E334" s="6"/>
      <c r="F334" s="6"/>
      <c r="G334" s="6"/>
      <c r="H334" s="7"/>
      <c r="I334" s="7"/>
      <c r="J334" s="7"/>
      <c r="K334" s="6"/>
      <c r="L334" s="6"/>
      <c r="M334" s="7"/>
      <c r="N334" s="7"/>
      <c r="O334" s="6"/>
      <c r="P334" s="6"/>
      <c r="Q334" s="6"/>
      <c r="R334" s="6"/>
      <c r="S334" s="7"/>
      <c r="T334" s="6"/>
      <c r="U334" s="8">
        <f>IF(OR(A334="",F334&lt;&gt;"Active"),"",IF(G334="Completed","Completed",IF(H334="","Missing deadline",IF(H334&lt;TODAY(),"Overdue learning",IF(H334&lt;=TODAY()+30,"Due within 30 days","Scheduled")))))</f>
        <v/>
      </c>
      <c r="V334" s="8">
        <f>IF(OR(A334="",F334&lt;&gt;"Active"),"",IF(G334&lt;&gt;"Completed","Not yet completed",IF(J334="","Missing review date",IF(J334&lt;TODAY(),"Review overdue",IF(J334&lt;=TODAY()+30,"Review within 30 days","Scheduled")))))</f>
        <v/>
      </c>
      <c r="W334" s="8">
        <f>IF(OR(A334="",F334&lt;&gt;"Active"),"",IF(K334="No","Not required",IF(K334&lt;&gt;"Yes","Check requirement",IF(L334="Further support needed","Competence concern",IF(L334="Competence confirmed","Confirmed",IF(M334="","Missing assessment due",IF(M334&lt;TODAY(),"Assessment overdue","Assessment outstanding")))))))</f>
        <v/>
      </c>
      <c r="X334" s="8">
        <f>IF(OR(A334="",F334&lt;&gt;"Active"),"",IF(T334="Closed","Closed",IF(AND(T334="Not needed",Q334="",R334="",S334=""),"No action",IF(OR(Q334="",R334="",S334="",T334&lt;&gt;"Open"),"Check action details",IF(S334&lt;TODAY(),"Action overdue","Action open")))))</f>
        <v/>
      </c>
      <c r="Y334" s="8">
        <f>IF(COUNTA(A334:T334)=0,"",IF(F334="Archived","Archived",IF(OR(A334="",B334="",C334="",D334="",E334="",F334&lt;&gt;"Active",COUNTIF(Roles,B334)=0,COUNTIF(Branches,C334)=0,COUNTIF(LearningStatuses,G334)=0,COUNTIF(AssessmentRequired,K334)=0,COUNTIF(AssessmentStatuses,L334)=0,COUNTIF(ActionStatuses,T334)=0,AND(H334&lt;&gt;"",NOT(ISNUMBER(H334))),AND(I334&lt;&gt;"",OR(NOT(ISNUMBER(I334)),I334&gt;TODAY())),AND(J334&lt;&gt;"",NOT(ISNUMBER(J334))),AND(M334&lt;&gt;"",NOT(ISNUMBER(M334))),AND(N334&lt;&gt;"",OR(NOT(ISNUMBER(N334)),N334&gt;TODAY())),AND(S334&lt;&gt;"",NOT(ISNUMBER(S334))),AND(G334="Completed",OR(I334="",P334="",J334="")),AND(G334&lt;&gt;"Completed",OR(I334&lt;&gt;"",H334="")),AND(K334="No",L334&lt;&gt;"Not required"),AND(K334="Yes",OR(L334="Not required",AND(L334&lt;&gt;"Competence confirmed",M334=""))),AND(OR(L334="Competence confirmed",L334="Further support needed"),OR(N334="",O334="",P334="")),AND(L334="Further support needed",T334&lt;&gt;"Open"),X334="Check action details",AND(T334="Closed",OR(Q334="",R334="",P334=""))),"Check required fields/dates","Recorded - verify evidence")))</f>
        <v/>
      </c>
    </row>
    <row r="335" spans="1:25" ht="32" customHeight="1">
      <c r="A335" s="6"/>
      <c r="B335" s="6"/>
      <c r="C335" s="6"/>
      <c r="D335" s="6"/>
      <c r="E335" s="6"/>
      <c r="F335" s="6"/>
      <c r="G335" s="6"/>
      <c r="H335" s="7"/>
      <c r="I335" s="7"/>
      <c r="J335" s="7"/>
      <c r="K335" s="6"/>
      <c r="L335" s="6"/>
      <c r="M335" s="7"/>
      <c r="N335" s="7"/>
      <c r="O335" s="6"/>
      <c r="P335" s="6"/>
      <c r="Q335" s="6"/>
      <c r="R335" s="6"/>
      <c r="S335" s="7"/>
      <c r="T335" s="6"/>
      <c r="U335" s="8">
        <f>IF(OR(A335="",F335&lt;&gt;"Active"),"",IF(G335="Completed","Completed",IF(H335="","Missing deadline",IF(H335&lt;TODAY(),"Overdue learning",IF(H335&lt;=TODAY()+30,"Due within 30 days","Scheduled")))))</f>
        <v/>
      </c>
      <c r="V335" s="8">
        <f>IF(OR(A335="",F335&lt;&gt;"Active"),"",IF(G335&lt;&gt;"Completed","Not yet completed",IF(J335="","Missing review date",IF(J335&lt;TODAY(),"Review overdue",IF(J335&lt;=TODAY()+30,"Review within 30 days","Scheduled")))))</f>
        <v/>
      </c>
      <c r="W335" s="8">
        <f>IF(OR(A335="",F335&lt;&gt;"Active"),"",IF(K335="No","Not required",IF(K335&lt;&gt;"Yes","Check requirement",IF(L335="Further support needed","Competence concern",IF(L335="Competence confirmed","Confirmed",IF(M335="","Missing assessment due",IF(M335&lt;TODAY(),"Assessment overdue","Assessment outstanding")))))))</f>
        <v/>
      </c>
      <c r="X335" s="8">
        <f>IF(OR(A335="",F335&lt;&gt;"Active"),"",IF(T335="Closed","Closed",IF(AND(T335="Not needed",Q335="",R335="",S335=""),"No action",IF(OR(Q335="",R335="",S335="",T335&lt;&gt;"Open"),"Check action details",IF(S335&lt;TODAY(),"Action overdue","Action open")))))</f>
        <v/>
      </c>
      <c r="Y335" s="8">
        <f>IF(COUNTA(A335:T335)=0,"",IF(F335="Archived","Archived",IF(OR(A335="",B335="",C335="",D335="",E335="",F335&lt;&gt;"Active",COUNTIF(Roles,B335)=0,COUNTIF(Branches,C335)=0,COUNTIF(LearningStatuses,G335)=0,COUNTIF(AssessmentRequired,K335)=0,COUNTIF(AssessmentStatuses,L335)=0,COUNTIF(ActionStatuses,T335)=0,AND(H335&lt;&gt;"",NOT(ISNUMBER(H335))),AND(I335&lt;&gt;"",OR(NOT(ISNUMBER(I335)),I335&gt;TODAY())),AND(J335&lt;&gt;"",NOT(ISNUMBER(J335))),AND(M335&lt;&gt;"",NOT(ISNUMBER(M335))),AND(N335&lt;&gt;"",OR(NOT(ISNUMBER(N335)),N335&gt;TODAY())),AND(S335&lt;&gt;"",NOT(ISNUMBER(S335))),AND(G335="Completed",OR(I335="",P335="",J335="")),AND(G335&lt;&gt;"Completed",OR(I335&lt;&gt;"",H335="")),AND(K335="No",L335&lt;&gt;"Not required"),AND(K335="Yes",OR(L335="Not required",AND(L335&lt;&gt;"Competence confirmed",M335=""))),AND(OR(L335="Competence confirmed",L335="Further support needed"),OR(N335="",O335="",P335="")),AND(L335="Further support needed",T335&lt;&gt;"Open"),X335="Check action details",AND(T335="Closed",OR(Q335="",R335="",P335=""))),"Check required fields/dates","Recorded - verify evidence")))</f>
        <v/>
      </c>
    </row>
    <row r="336" spans="1:25" ht="32" customHeight="1">
      <c r="A336" s="6"/>
      <c r="B336" s="6"/>
      <c r="C336" s="6"/>
      <c r="D336" s="6"/>
      <c r="E336" s="6"/>
      <c r="F336" s="6"/>
      <c r="G336" s="6"/>
      <c r="H336" s="7"/>
      <c r="I336" s="7"/>
      <c r="J336" s="7"/>
      <c r="K336" s="6"/>
      <c r="L336" s="6"/>
      <c r="M336" s="7"/>
      <c r="N336" s="7"/>
      <c r="O336" s="6"/>
      <c r="P336" s="6"/>
      <c r="Q336" s="6"/>
      <c r="R336" s="6"/>
      <c r="S336" s="7"/>
      <c r="T336" s="6"/>
      <c r="U336" s="8">
        <f>IF(OR(A336="",F336&lt;&gt;"Active"),"",IF(G336="Completed","Completed",IF(H336="","Missing deadline",IF(H336&lt;TODAY(),"Overdue learning",IF(H336&lt;=TODAY()+30,"Due within 30 days","Scheduled")))))</f>
        <v/>
      </c>
      <c r="V336" s="8">
        <f>IF(OR(A336="",F336&lt;&gt;"Active"),"",IF(G336&lt;&gt;"Completed","Not yet completed",IF(J336="","Missing review date",IF(J336&lt;TODAY(),"Review overdue",IF(J336&lt;=TODAY()+30,"Review within 30 days","Scheduled")))))</f>
        <v/>
      </c>
      <c r="W336" s="8">
        <f>IF(OR(A336="",F336&lt;&gt;"Active"),"",IF(K336="No","Not required",IF(K336&lt;&gt;"Yes","Check requirement",IF(L336="Further support needed","Competence concern",IF(L336="Competence confirmed","Confirmed",IF(M336="","Missing assessment due",IF(M336&lt;TODAY(),"Assessment overdue","Assessment outstanding")))))))</f>
        <v/>
      </c>
      <c r="X336" s="8">
        <f>IF(OR(A336="",F336&lt;&gt;"Active"),"",IF(T336="Closed","Closed",IF(AND(T336="Not needed",Q336="",R336="",S336=""),"No action",IF(OR(Q336="",R336="",S336="",T336&lt;&gt;"Open"),"Check action details",IF(S336&lt;TODAY(),"Action overdue","Action open")))))</f>
        <v/>
      </c>
      <c r="Y336" s="8">
        <f>IF(COUNTA(A336:T336)=0,"",IF(F336="Archived","Archived",IF(OR(A336="",B336="",C336="",D336="",E336="",F336&lt;&gt;"Active",COUNTIF(Roles,B336)=0,COUNTIF(Branches,C336)=0,COUNTIF(LearningStatuses,G336)=0,COUNTIF(AssessmentRequired,K336)=0,COUNTIF(AssessmentStatuses,L336)=0,COUNTIF(ActionStatuses,T336)=0,AND(H336&lt;&gt;"",NOT(ISNUMBER(H336))),AND(I336&lt;&gt;"",OR(NOT(ISNUMBER(I336)),I336&gt;TODAY())),AND(J336&lt;&gt;"",NOT(ISNUMBER(J336))),AND(M336&lt;&gt;"",NOT(ISNUMBER(M336))),AND(N336&lt;&gt;"",OR(NOT(ISNUMBER(N336)),N336&gt;TODAY())),AND(S336&lt;&gt;"",NOT(ISNUMBER(S336))),AND(G336="Completed",OR(I336="",P336="",J336="")),AND(G336&lt;&gt;"Completed",OR(I336&lt;&gt;"",H336="")),AND(K336="No",L336&lt;&gt;"Not required"),AND(K336="Yes",OR(L336="Not required",AND(L336&lt;&gt;"Competence confirmed",M336=""))),AND(OR(L336="Competence confirmed",L336="Further support needed"),OR(N336="",O336="",P336="")),AND(L336="Further support needed",T336&lt;&gt;"Open"),X336="Check action details",AND(T336="Closed",OR(Q336="",R336="",P336=""))),"Check required fields/dates","Recorded - verify evidence")))</f>
        <v/>
      </c>
    </row>
    <row r="337" spans="1:25" ht="32" customHeight="1">
      <c r="A337" s="6"/>
      <c r="B337" s="6"/>
      <c r="C337" s="6"/>
      <c r="D337" s="6"/>
      <c r="E337" s="6"/>
      <c r="F337" s="6"/>
      <c r="G337" s="6"/>
      <c r="H337" s="7"/>
      <c r="I337" s="7"/>
      <c r="J337" s="7"/>
      <c r="K337" s="6"/>
      <c r="L337" s="6"/>
      <c r="M337" s="7"/>
      <c r="N337" s="7"/>
      <c r="O337" s="6"/>
      <c r="P337" s="6"/>
      <c r="Q337" s="6"/>
      <c r="R337" s="6"/>
      <c r="S337" s="7"/>
      <c r="T337" s="6"/>
      <c r="U337" s="8">
        <f>IF(OR(A337="",F337&lt;&gt;"Active"),"",IF(G337="Completed","Completed",IF(H337="","Missing deadline",IF(H337&lt;TODAY(),"Overdue learning",IF(H337&lt;=TODAY()+30,"Due within 30 days","Scheduled")))))</f>
        <v/>
      </c>
      <c r="V337" s="8">
        <f>IF(OR(A337="",F337&lt;&gt;"Active"),"",IF(G337&lt;&gt;"Completed","Not yet completed",IF(J337="","Missing review date",IF(J337&lt;TODAY(),"Review overdue",IF(J337&lt;=TODAY()+30,"Review within 30 days","Scheduled")))))</f>
        <v/>
      </c>
      <c r="W337" s="8">
        <f>IF(OR(A337="",F337&lt;&gt;"Active"),"",IF(K337="No","Not required",IF(K337&lt;&gt;"Yes","Check requirement",IF(L337="Further support needed","Competence concern",IF(L337="Competence confirmed","Confirmed",IF(M337="","Missing assessment due",IF(M337&lt;TODAY(),"Assessment overdue","Assessment outstanding")))))))</f>
        <v/>
      </c>
      <c r="X337" s="8">
        <f>IF(OR(A337="",F337&lt;&gt;"Active"),"",IF(T337="Closed","Closed",IF(AND(T337="Not needed",Q337="",R337="",S337=""),"No action",IF(OR(Q337="",R337="",S337="",T337&lt;&gt;"Open"),"Check action details",IF(S337&lt;TODAY(),"Action overdue","Action open")))))</f>
        <v/>
      </c>
      <c r="Y337" s="8">
        <f>IF(COUNTA(A337:T337)=0,"",IF(F337="Archived","Archived",IF(OR(A337="",B337="",C337="",D337="",E337="",F337&lt;&gt;"Active",COUNTIF(Roles,B337)=0,COUNTIF(Branches,C337)=0,COUNTIF(LearningStatuses,G337)=0,COUNTIF(AssessmentRequired,K337)=0,COUNTIF(AssessmentStatuses,L337)=0,COUNTIF(ActionStatuses,T337)=0,AND(H337&lt;&gt;"",NOT(ISNUMBER(H337))),AND(I337&lt;&gt;"",OR(NOT(ISNUMBER(I337)),I337&gt;TODAY())),AND(J337&lt;&gt;"",NOT(ISNUMBER(J337))),AND(M337&lt;&gt;"",NOT(ISNUMBER(M337))),AND(N337&lt;&gt;"",OR(NOT(ISNUMBER(N337)),N337&gt;TODAY())),AND(S337&lt;&gt;"",NOT(ISNUMBER(S337))),AND(G337="Completed",OR(I337="",P337="",J337="")),AND(G337&lt;&gt;"Completed",OR(I337&lt;&gt;"",H337="")),AND(K337="No",L337&lt;&gt;"Not required"),AND(K337="Yes",OR(L337="Not required",AND(L337&lt;&gt;"Competence confirmed",M337=""))),AND(OR(L337="Competence confirmed",L337="Further support needed"),OR(N337="",O337="",P337="")),AND(L337="Further support needed",T337&lt;&gt;"Open"),X337="Check action details",AND(T337="Closed",OR(Q337="",R337="",P337=""))),"Check required fields/dates","Recorded - verify evidence")))</f>
        <v/>
      </c>
    </row>
    <row r="338" spans="1:25" ht="32" customHeight="1">
      <c r="A338" s="6"/>
      <c r="B338" s="6"/>
      <c r="C338" s="6"/>
      <c r="D338" s="6"/>
      <c r="E338" s="6"/>
      <c r="F338" s="6"/>
      <c r="G338" s="6"/>
      <c r="H338" s="7"/>
      <c r="I338" s="7"/>
      <c r="J338" s="7"/>
      <c r="K338" s="6"/>
      <c r="L338" s="6"/>
      <c r="M338" s="7"/>
      <c r="N338" s="7"/>
      <c r="O338" s="6"/>
      <c r="P338" s="6"/>
      <c r="Q338" s="6"/>
      <c r="R338" s="6"/>
      <c r="S338" s="7"/>
      <c r="T338" s="6"/>
      <c r="U338" s="8">
        <f>IF(OR(A338="",F338&lt;&gt;"Active"),"",IF(G338="Completed","Completed",IF(H338="","Missing deadline",IF(H338&lt;TODAY(),"Overdue learning",IF(H338&lt;=TODAY()+30,"Due within 30 days","Scheduled")))))</f>
        <v/>
      </c>
      <c r="V338" s="8">
        <f>IF(OR(A338="",F338&lt;&gt;"Active"),"",IF(G338&lt;&gt;"Completed","Not yet completed",IF(J338="","Missing review date",IF(J338&lt;TODAY(),"Review overdue",IF(J338&lt;=TODAY()+30,"Review within 30 days","Scheduled")))))</f>
        <v/>
      </c>
      <c r="W338" s="8">
        <f>IF(OR(A338="",F338&lt;&gt;"Active"),"",IF(K338="No","Not required",IF(K338&lt;&gt;"Yes","Check requirement",IF(L338="Further support needed","Competence concern",IF(L338="Competence confirmed","Confirmed",IF(M338="","Missing assessment due",IF(M338&lt;TODAY(),"Assessment overdue","Assessment outstanding")))))))</f>
        <v/>
      </c>
      <c r="X338" s="8">
        <f>IF(OR(A338="",F338&lt;&gt;"Active"),"",IF(T338="Closed","Closed",IF(AND(T338="Not needed",Q338="",R338="",S338=""),"No action",IF(OR(Q338="",R338="",S338="",T338&lt;&gt;"Open"),"Check action details",IF(S338&lt;TODAY(),"Action overdue","Action open")))))</f>
        <v/>
      </c>
      <c r="Y338" s="8">
        <f>IF(COUNTA(A338:T338)=0,"",IF(F338="Archived","Archived",IF(OR(A338="",B338="",C338="",D338="",E338="",F338&lt;&gt;"Active",COUNTIF(Roles,B338)=0,COUNTIF(Branches,C338)=0,COUNTIF(LearningStatuses,G338)=0,COUNTIF(AssessmentRequired,K338)=0,COUNTIF(AssessmentStatuses,L338)=0,COUNTIF(ActionStatuses,T338)=0,AND(H338&lt;&gt;"",NOT(ISNUMBER(H338))),AND(I338&lt;&gt;"",OR(NOT(ISNUMBER(I338)),I338&gt;TODAY())),AND(J338&lt;&gt;"",NOT(ISNUMBER(J338))),AND(M338&lt;&gt;"",NOT(ISNUMBER(M338))),AND(N338&lt;&gt;"",OR(NOT(ISNUMBER(N338)),N338&gt;TODAY())),AND(S338&lt;&gt;"",NOT(ISNUMBER(S338))),AND(G338="Completed",OR(I338="",P338="",J338="")),AND(G338&lt;&gt;"Completed",OR(I338&lt;&gt;"",H338="")),AND(K338="No",L338&lt;&gt;"Not required"),AND(K338="Yes",OR(L338="Not required",AND(L338&lt;&gt;"Competence confirmed",M338=""))),AND(OR(L338="Competence confirmed",L338="Further support needed"),OR(N338="",O338="",P338="")),AND(L338="Further support needed",T338&lt;&gt;"Open"),X338="Check action details",AND(T338="Closed",OR(Q338="",R338="",P338=""))),"Check required fields/dates","Recorded - verify evidence")))</f>
        <v/>
      </c>
    </row>
    <row r="339" spans="1:25" ht="32" customHeight="1">
      <c r="A339" s="6"/>
      <c r="B339" s="6"/>
      <c r="C339" s="6"/>
      <c r="D339" s="6"/>
      <c r="E339" s="6"/>
      <c r="F339" s="6"/>
      <c r="G339" s="6"/>
      <c r="H339" s="7"/>
      <c r="I339" s="7"/>
      <c r="J339" s="7"/>
      <c r="K339" s="6"/>
      <c r="L339" s="6"/>
      <c r="M339" s="7"/>
      <c r="N339" s="7"/>
      <c r="O339" s="6"/>
      <c r="P339" s="6"/>
      <c r="Q339" s="6"/>
      <c r="R339" s="6"/>
      <c r="S339" s="7"/>
      <c r="T339" s="6"/>
      <c r="U339" s="8">
        <f>IF(OR(A339="",F339&lt;&gt;"Active"),"",IF(G339="Completed","Completed",IF(H339="","Missing deadline",IF(H339&lt;TODAY(),"Overdue learning",IF(H339&lt;=TODAY()+30,"Due within 30 days","Scheduled")))))</f>
        <v/>
      </c>
      <c r="V339" s="8">
        <f>IF(OR(A339="",F339&lt;&gt;"Active"),"",IF(G339&lt;&gt;"Completed","Not yet completed",IF(J339="","Missing review date",IF(J339&lt;TODAY(),"Review overdue",IF(J339&lt;=TODAY()+30,"Review within 30 days","Scheduled")))))</f>
        <v/>
      </c>
      <c r="W339" s="8">
        <f>IF(OR(A339="",F339&lt;&gt;"Active"),"",IF(K339="No","Not required",IF(K339&lt;&gt;"Yes","Check requirement",IF(L339="Further support needed","Competence concern",IF(L339="Competence confirmed","Confirmed",IF(M339="","Missing assessment due",IF(M339&lt;TODAY(),"Assessment overdue","Assessment outstanding")))))))</f>
        <v/>
      </c>
      <c r="X339" s="8">
        <f>IF(OR(A339="",F339&lt;&gt;"Active"),"",IF(T339="Closed","Closed",IF(AND(T339="Not needed",Q339="",R339="",S339=""),"No action",IF(OR(Q339="",R339="",S339="",T339&lt;&gt;"Open"),"Check action details",IF(S339&lt;TODAY(),"Action overdue","Action open")))))</f>
        <v/>
      </c>
      <c r="Y339" s="8">
        <f>IF(COUNTA(A339:T339)=0,"",IF(F339="Archived","Archived",IF(OR(A339="",B339="",C339="",D339="",E339="",F339&lt;&gt;"Active",COUNTIF(Roles,B339)=0,COUNTIF(Branches,C339)=0,COUNTIF(LearningStatuses,G339)=0,COUNTIF(AssessmentRequired,K339)=0,COUNTIF(AssessmentStatuses,L339)=0,COUNTIF(ActionStatuses,T339)=0,AND(H339&lt;&gt;"",NOT(ISNUMBER(H339))),AND(I339&lt;&gt;"",OR(NOT(ISNUMBER(I339)),I339&gt;TODAY())),AND(J339&lt;&gt;"",NOT(ISNUMBER(J339))),AND(M339&lt;&gt;"",NOT(ISNUMBER(M339))),AND(N339&lt;&gt;"",OR(NOT(ISNUMBER(N339)),N339&gt;TODAY())),AND(S339&lt;&gt;"",NOT(ISNUMBER(S339))),AND(G339="Completed",OR(I339="",P339="",J339="")),AND(G339&lt;&gt;"Completed",OR(I339&lt;&gt;"",H339="")),AND(K339="No",L339&lt;&gt;"Not required"),AND(K339="Yes",OR(L339="Not required",AND(L339&lt;&gt;"Competence confirmed",M339=""))),AND(OR(L339="Competence confirmed",L339="Further support needed"),OR(N339="",O339="",P339="")),AND(L339="Further support needed",T339&lt;&gt;"Open"),X339="Check action details",AND(T339="Closed",OR(Q339="",R339="",P339=""))),"Check required fields/dates","Recorded - verify evidence")))</f>
        <v/>
      </c>
    </row>
    <row r="340" spans="1:25" ht="32" customHeight="1">
      <c r="A340" s="6"/>
      <c r="B340" s="6"/>
      <c r="C340" s="6"/>
      <c r="D340" s="6"/>
      <c r="E340" s="6"/>
      <c r="F340" s="6"/>
      <c r="G340" s="6"/>
      <c r="H340" s="7"/>
      <c r="I340" s="7"/>
      <c r="J340" s="7"/>
      <c r="K340" s="6"/>
      <c r="L340" s="6"/>
      <c r="M340" s="7"/>
      <c r="N340" s="7"/>
      <c r="O340" s="6"/>
      <c r="P340" s="6"/>
      <c r="Q340" s="6"/>
      <c r="R340" s="6"/>
      <c r="S340" s="7"/>
      <c r="T340" s="6"/>
      <c r="U340" s="8">
        <f>IF(OR(A340="",F340&lt;&gt;"Active"),"",IF(G340="Completed","Completed",IF(H340="","Missing deadline",IF(H340&lt;TODAY(),"Overdue learning",IF(H340&lt;=TODAY()+30,"Due within 30 days","Scheduled")))))</f>
        <v/>
      </c>
      <c r="V340" s="8">
        <f>IF(OR(A340="",F340&lt;&gt;"Active"),"",IF(G340&lt;&gt;"Completed","Not yet completed",IF(J340="","Missing review date",IF(J340&lt;TODAY(),"Review overdue",IF(J340&lt;=TODAY()+30,"Review within 30 days","Scheduled")))))</f>
        <v/>
      </c>
      <c r="W340" s="8">
        <f>IF(OR(A340="",F340&lt;&gt;"Active"),"",IF(K340="No","Not required",IF(K340&lt;&gt;"Yes","Check requirement",IF(L340="Further support needed","Competence concern",IF(L340="Competence confirmed","Confirmed",IF(M340="","Missing assessment due",IF(M340&lt;TODAY(),"Assessment overdue","Assessment outstanding")))))))</f>
        <v/>
      </c>
      <c r="X340" s="8">
        <f>IF(OR(A340="",F340&lt;&gt;"Active"),"",IF(T340="Closed","Closed",IF(AND(T340="Not needed",Q340="",R340="",S340=""),"No action",IF(OR(Q340="",R340="",S340="",T340&lt;&gt;"Open"),"Check action details",IF(S340&lt;TODAY(),"Action overdue","Action open")))))</f>
        <v/>
      </c>
      <c r="Y340" s="8">
        <f>IF(COUNTA(A340:T340)=0,"",IF(F340="Archived","Archived",IF(OR(A340="",B340="",C340="",D340="",E340="",F340&lt;&gt;"Active",COUNTIF(Roles,B340)=0,COUNTIF(Branches,C340)=0,COUNTIF(LearningStatuses,G340)=0,COUNTIF(AssessmentRequired,K340)=0,COUNTIF(AssessmentStatuses,L340)=0,COUNTIF(ActionStatuses,T340)=0,AND(H340&lt;&gt;"",NOT(ISNUMBER(H340))),AND(I340&lt;&gt;"",OR(NOT(ISNUMBER(I340)),I340&gt;TODAY())),AND(J340&lt;&gt;"",NOT(ISNUMBER(J340))),AND(M340&lt;&gt;"",NOT(ISNUMBER(M340))),AND(N340&lt;&gt;"",OR(NOT(ISNUMBER(N340)),N340&gt;TODAY())),AND(S340&lt;&gt;"",NOT(ISNUMBER(S340))),AND(G340="Completed",OR(I340="",P340="",J340="")),AND(G340&lt;&gt;"Completed",OR(I340&lt;&gt;"",H340="")),AND(K340="No",L340&lt;&gt;"Not required"),AND(K340="Yes",OR(L340="Not required",AND(L340&lt;&gt;"Competence confirmed",M340=""))),AND(OR(L340="Competence confirmed",L340="Further support needed"),OR(N340="",O340="",P340="")),AND(L340="Further support needed",T340&lt;&gt;"Open"),X340="Check action details",AND(T340="Closed",OR(Q340="",R340="",P340=""))),"Check required fields/dates","Recorded - verify evidence")))</f>
        <v/>
      </c>
    </row>
    <row r="341" spans="1:25" ht="32" customHeight="1">
      <c r="A341" s="6"/>
      <c r="B341" s="6"/>
      <c r="C341" s="6"/>
      <c r="D341" s="6"/>
      <c r="E341" s="6"/>
      <c r="F341" s="6"/>
      <c r="G341" s="6"/>
      <c r="H341" s="7"/>
      <c r="I341" s="7"/>
      <c r="J341" s="7"/>
      <c r="K341" s="6"/>
      <c r="L341" s="6"/>
      <c r="M341" s="7"/>
      <c r="N341" s="7"/>
      <c r="O341" s="6"/>
      <c r="P341" s="6"/>
      <c r="Q341" s="6"/>
      <c r="R341" s="6"/>
      <c r="S341" s="7"/>
      <c r="T341" s="6"/>
      <c r="U341" s="8">
        <f>IF(OR(A341="",F341&lt;&gt;"Active"),"",IF(G341="Completed","Completed",IF(H341="","Missing deadline",IF(H341&lt;TODAY(),"Overdue learning",IF(H341&lt;=TODAY()+30,"Due within 30 days","Scheduled")))))</f>
        <v/>
      </c>
      <c r="V341" s="8">
        <f>IF(OR(A341="",F341&lt;&gt;"Active"),"",IF(G341&lt;&gt;"Completed","Not yet completed",IF(J341="","Missing review date",IF(J341&lt;TODAY(),"Review overdue",IF(J341&lt;=TODAY()+30,"Review within 30 days","Scheduled")))))</f>
        <v/>
      </c>
      <c r="W341" s="8">
        <f>IF(OR(A341="",F341&lt;&gt;"Active"),"",IF(K341="No","Not required",IF(K341&lt;&gt;"Yes","Check requirement",IF(L341="Further support needed","Competence concern",IF(L341="Competence confirmed","Confirmed",IF(M341="","Missing assessment due",IF(M341&lt;TODAY(),"Assessment overdue","Assessment outstanding")))))))</f>
        <v/>
      </c>
      <c r="X341" s="8">
        <f>IF(OR(A341="",F341&lt;&gt;"Active"),"",IF(T341="Closed","Closed",IF(AND(T341="Not needed",Q341="",R341="",S341=""),"No action",IF(OR(Q341="",R341="",S341="",T341&lt;&gt;"Open"),"Check action details",IF(S341&lt;TODAY(),"Action overdue","Action open")))))</f>
        <v/>
      </c>
      <c r="Y341" s="8">
        <f>IF(COUNTA(A341:T341)=0,"",IF(F341="Archived","Archived",IF(OR(A341="",B341="",C341="",D341="",E341="",F341&lt;&gt;"Active",COUNTIF(Roles,B341)=0,COUNTIF(Branches,C341)=0,COUNTIF(LearningStatuses,G341)=0,COUNTIF(AssessmentRequired,K341)=0,COUNTIF(AssessmentStatuses,L341)=0,COUNTIF(ActionStatuses,T341)=0,AND(H341&lt;&gt;"",NOT(ISNUMBER(H341))),AND(I341&lt;&gt;"",OR(NOT(ISNUMBER(I341)),I341&gt;TODAY())),AND(J341&lt;&gt;"",NOT(ISNUMBER(J341))),AND(M341&lt;&gt;"",NOT(ISNUMBER(M341))),AND(N341&lt;&gt;"",OR(NOT(ISNUMBER(N341)),N341&gt;TODAY())),AND(S341&lt;&gt;"",NOT(ISNUMBER(S341))),AND(G341="Completed",OR(I341="",P341="",J341="")),AND(G341&lt;&gt;"Completed",OR(I341&lt;&gt;"",H341="")),AND(K341="No",L341&lt;&gt;"Not required"),AND(K341="Yes",OR(L341="Not required",AND(L341&lt;&gt;"Competence confirmed",M341=""))),AND(OR(L341="Competence confirmed",L341="Further support needed"),OR(N341="",O341="",P341="")),AND(L341="Further support needed",T341&lt;&gt;"Open"),X341="Check action details",AND(T341="Closed",OR(Q341="",R341="",P341=""))),"Check required fields/dates","Recorded - verify evidence")))</f>
        <v/>
      </c>
    </row>
    <row r="342" spans="1:25" ht="32" customHeight="1">
      <c r="A342" s="6"/>
      <c r="B342" s="6"/>
      <c r="C342" s="6"/>
      <c r="D342" s="6"/>
      <c r="E342" s="6"/>
      <c r="F342" s="6"/>
      <c r="G342" s="6"/>
      <c r="H342" s="7"/>
      <c r="I342" s="7"/>
      <c r="J342" s="7"/>
      <c r="K342" s="6"/>
      <c r="L342" s="6"/>
      <c r="M342" s="7"/>
      <c r="N342" s="7"/>
      <c r="O342" s="6"/>
      <c r="P342" s="6"/>
      <c r="Q342" s="6"/>
      <c r="R342" s="6"/>
      <c r="S342" s="7"/>
      <c r="T342" s="6"/>
      <c r="U342" s="8">
        <f>IF(OR(A342="",F342&lt;&gt;"Active"),"",IF(G342="Completed","Completed",IF(H342="","Missing deadline",IF(H342&lt;TODAY(),"Overdue learning",IF(H342&lt;=TODAY()+30,"Due within 30 days","Scheduled")))))</f>
        <v/>
      </c>
      <c r="V342" s="8">
        <f>IF(OR(A342="",F342&lt;&gt;"Active"),"",IF(G342&lt;&gt;"Completed","Not yet completed",IF(J342="","Missing review date",IF(J342&lt;TODAY(),"Review overdue",IF(J342&lt;=TODAY()+30,"Review within 30 days","Scheduled")))))</f>
        <v/>
      </c>
      <c r="W342" s="8">
        <f>IF(OR(A342="",F342&lt;&gt;"Active"),"",IF(K342="No","Not required",IF(K342&lt;&gt;"Yes","Check requirement",IF(L342="Further support needed","Competence concern",IF(L342="Competence confirmed","Confirmed",IF(M342="","Missing assessment due",IF(M342&lt;TODAY(),"Assessment overdue","Assessment outstanding")))))))</f>
        <v/>
      </c>
      <c r="X342" s="8">
        <f>IF(OR(A342="",F342&lt;&gt;"Active"),"",IF(T342="Closed","Closed",IF(AND(T342="Not needed",Q342="",R342="",S342=""),"No action",IF(OR(Q342="",R342="",S342="",T342&lt;&gt;"Open"),"Check action details",IF(S342&lt;TODAY(),"Action overdue","Action open")))))</f>
        <v/>
      </c>
      <c r="Y342" s="8">
        <f>IF(COUNTA(A342:T342)=0,"",IF(F342="Archived","Archived",IF(OR(A342="",B342="",C342="",D342="",E342="",F342&lt;&gt;"Active",COUNTIF(Roles,B342)=0,COUNTIF(Branches,C342)=0,COUNTIF(LearningStatuses,G342)=0,COUNTIF(AssessmentRequired,K342)=0,COUNTIF(AssessmentStatuses,L342)=0,COUNTIF(ActionStatuses,T342)=0,AND(H342&lt;&gt;"",NOT(ISNUMBER(H342))),AND(I342&lt;&gt;"",OR(NOT(ISNUMBER(I342)),I342&gt;TODAY())),AND(J342&lt;&gt;"",NOT(ISNUMBER(J342))),AND(M342&lt;&gt;"",NOT(ISNUMBER(M342))),AND(N342&lt;&gt;"",OR(NOT(ISNUMBER(N342)),N342&gt;TODAY())),AND(S342&lt;&gt;"",NOT(ISNUMBER(S342))),AND(G342="Completed",OR(I342="",P342="",J342="")),AND(G342&lt;&gt;"Completed",OR(I342&lt;&gt;"",H342="")),AND(K342="No",L342&lt;&gt;"Not required"),AND(K342="Yes",OR(L342="Not required",AND(L342&lt;&gt;"Competence confirmed",M342=""))),AND(OR(L342="Competence confirmed",L342="Further support needed"),OR(N342="",O342="",P342="")),AND(L342="Further support needed",T342&lt;&gt;"Open"),X342="Check action details",AND(T342="Closed",OR(Q342="",R342="",P342=""))),"Check required fields/dates","Recorded - verify evidence")))</f>
        <v/>
      </c>
    </row>
    <row r="343" spans="1:25" ht="32" customHeight="1">
      <c r="A343" s="6"/>
      <c r="B343" s="6"/>
      <c r="C343" s="6"/>
      <c r="D343" s="6"/>
      <c r="E343" s="6"/>
      <c r="F343" s="6"/>
      <c r="G343" s="6"/>
      <c r="H343" s="7"/>
      <c r="I343" s="7"/>
      <c r="J343" s="7"/>
      <c r="K343" s="6"/>
      <c r="L343" s="6"/>
      <c r="M343" s="7"/>
      <c r="N343" s="7"/>
      <c r="O343" s="6"/>
      <c r="P343" s="6"/>
      <c r="Q343" s="6"/>
      <c r="R343" s="6"/>
      <c r="S343" s="7"/>
      <c r="T343" s="6"/>
      <c r="U343" s="8">
        <f>IF(OR(A343="",F343&lt;&gt;"Active"),"",IF(G343="Completed","Completed",IF(H343="","Missing deadline",IF(H343&lt;TODAY(),"Overdue learning",IF(H343&lt;=TODAY()+30,"Due within 30 days","Scheduled")))))</f>
        <v/>
      </c>
      <c r="V343" s="8">
        <f>IF(OR(A343="",F343&lt;&gt;"Active"),"",IF(G343&lt;&gt;"Completed","Not yet completed",IF(J343="","Missing review date",IF(J343&lt;TODAY(),"Review overdue",IF(J343&lt;=TODAY()+30,"Review within 30 days","Scheduled")))))</f>
        <v/>
      </c>
      <c r="W343" s="8">
        <f>IF(OR(A343="",F343&lt;&gt;"Active"),"",IF(K343="No","Not required",IF(K343&lt;&gt;"Yes","Check requirement",IF(L343="Further support needed","Competence concern",IF(L343="Competence confirmed","Confirmed",IF(M343="","Missing assessment due",IF(M343&lt;TODAY(),"Assessment overdue","Assessment outstanding")))))))</f>
        <v/>
      </c>
      <c r="X343" s="8">
        <f>IF(OR(A343="",F343&lt;&gt;"Active"),"",IF(T343="Closed","Closed",IF(AND(T343="Not needed",Q343="",R343="",S343=""),"No action",IF(OR(Q343="",R343="",S343="",T343&lt;&gt;"Open"),"Check action details",IF(S343&lt;TODAY(),"Action overdue","Action open")))))</f>
        <v/>
      </c>
      <c r="Y343" s="8">
        <f>IF(COUNTA(A343:T343)=0,"",IF(F343="Archived","Archived",IF(OR(A343="",B343="",C343="",D343="",E343="",F343&lt;&gt;"Active",COUNTIF(Roles,B343)=0,COUNTIF(Branches,C343)=0,COUNTIF(LearningStatuses,G343)=0,COUNTIF(AssessmentRequired,K343)=0,COUNTIF(AssessmentStatuses,L343)=0,COUNTIF(ActionStatuses,T343)=0,AND(H343&lt;&gt;"",NOT(ISNUMBER(H343))),AND(I343&lt;&gt;"",OR(NOT(ISNUMBER(I343)),I343&gt;TODAY())),AND(J343&lt;&gt;"",NOT(ISNUMBER(J343))),AND(M343&lt;&gt;"",NOT(ISNUMBER(M343))),AND(N343&lt;&gt;"",OR(NOT(ISNUMBER(N343)),N343&gt;TODAY())),AND(S343&lt;&gt;"",NOT(ISNUMBER(S343))),AND(G343="Completed",OR(I343="",P343="",J343="")),AND(G343&lt;&gt;"Completed",OR(I343&lt;&gt;"",H343="")),AND(K343="No",L343&lt;&gt;"Not required"),AND(K343="Yes",OR(L343="Not required",AND(L343&lt;&gt;"Competence confirmed",M343=""))),AND(OR(L343="Competence confirmed",L343="Further support needed"),OR(N343="",O343="",P343="")),AND(L343="Further support needed",T343&lt;&gt;"Open"),X343="Check action details",AND(T343="Closed",OR(Q343="",R343="",P343=""))),"Check required fields/dates","Recorded - verify evidence")))</f>
        <v/>
      </c>
    </row>
    <row r="344" spans="1:25" ht="32" customHeight="1">
      <c r="A344" s="6"/>
      <c r="B344" s="6"/>
      <c r="C344" s="6"/>
      <c r="D344" s="6"/>
      <c r="E344" s="6"/>
      <c r="F344" s="6"/>
      <c r="G344" s="6"/>
      <c r="H344" s="7"/>
      <c r="I344" s="7"/>
      <c r="J344" s="7"/>
      <c r="K344" s="6"/>
      <c r="L344" s="6"/>
      <c r="M344" s="7"/>
      <c r="N344" s="7"/>
      <c r="O344" s="6"/>
      <c r="P344" s="6"/>
      <c r="Q344" s="6"/>
      <c r="R344" s="6"/>
      <c r="S344" s="7"/>
      <c r="T344" s="6"/>
      <c r="U344" s="8">
        <f>IF(OR(A344="",F344&lt;&gt;"Active"),"",IF(G344="Completed","Completed",IF(H344="","Missing deadline",IF(H344&lt;TODAY(),"Overdue learning",IF(H344&lt;=TODAY()+30,"Due within 30 days","Scheduled")))))</f>
        <v/>
      </c>
      <c r="V344" s="8">
        <f>IF(OR(A344="",F344&lt;&gt;"Active"),"",IF(G344&lt;&gt;"Completed","Not yet completed",IF(J344="","Missing review date",IF(J344&lt;TODAY(),"Review overdue",IF(J344&lt;=TODAY()+30,"Review within 30 days","Scheduled")))))</f>
        <v/>
      </c>
      <c r="W344" s="8">
        <f>IF(OR(A344="",F344&lt;&gt;"Active"),"",IF(K344="No","Not required",IF(K344&lt;&gt;"Yes","Check requirement",IF(L344="Further support needed","Competence concern",IF(L344="Competence confirmed","Confirmed",IF(M344="","Missing assessment due",IF(M344&lt;TODAY(),"Assessment overdue","Assessment outstanding")))))))</f>
        <v/>
      </c>
      <c r="X344" s="8">
        <f>IF(OR(A344="",F344&lt;&gt;"Active"),"",IF(T344="Closed","Closed",IF(AND(T344="Not needed",Q344="",R344="",S344=""),"No action",IF(OR(Q344="",R344="",S344="",T344&lt;&gt;"Open"),"Check action details",IF(S344&lt;TODAY(),"Action overdue","Action open")))))</f>
        <v/>
      </c>
      <c r="Y344" s="8">
        <f>IF(COUNTA(A344:T344)=0,"",IF(F344="Archived","Archived",IF(OR(A344="",B344="",C344="",D344="",E344="",F344&lt;&gt;"Active",COUNTIF(Roles,B344)=0,COUNTIF(Branches,C344)=0,COUNTIF(LearningStatuses,G344)=0,COUNTIF(AssessmentRequired,K344)=0,COUNTIF(AssessmentStatuses,L344)=0,COUNTIF(ActionStatuses,T344)=0,AND(H344&lt;&gt;"",NOT(ISNUMBER(H344))),AND(I344&lt;&gt;"",OR(NOT(ISNUMBER(I344)),I344&gt;TODAY())),AND(J344&lt;&gt;"",NOT(ISNUMBER(J344))),AND(M344&lt;&gt;"",NOT(ISNUMBER(M344))),AND(N344&lt;&gt;"",OR(NOT(ISNUMBER(N344)),N344&gt;TODAY())),AND(S344&lt;&gt;"",NOT(ISNUMBER(S344))),AND(G344="Completed",OR(I344="",P344="",J344="")),AND(G344&lt;&gt;"Completed",OR(I344&lt;&gt;"",H344="")),AND(K344="No",L344&lt;&gt;"Not required"),AND(K344="Yes",OR(L344="Not required",AND(L344&lt;&gt;"Competence confirmed",M344=""))),AND(OR(L344="Competence confirmed",L344="Further support needed"),OR(N344="",O344="",P344="")),AND(L344="Further support needed",T344&lt;&gt;"Open"),X344="Check action details",AND(T344="Closed",OR(Q344="",R344="",P344=""))),"Check required fields/dates","Recorded - verify evidence")))</f>
        <v/>
      </c>
    </row>
    <row r="345" spans="1:25" ht="32" customHeight="1">
      <c r="A345" s="6"/>
      <c r="B345" s="6"/>
      <c r="C345" s="6"/>
      <c r="D345" s="6"/>
      <c r="E345" s="6"/>
      <c r="F345" s="6"/>
      <c r="G345" s="6"/>
      <c r="H345" s="7"/>
      <c r="I345" s="7"/>
      <c r="J345" s="7"/>
      <c r="K345" s="6"/>
      <c r="L345" s="6"/>
      <c r="M345" s="7"/>
      <c r="N345" s="7"/>
      <c r="O345" s="6"/>
      <c r="P345" s="6"/>
      <c r="Q345" s="6"/>
      <c r="R345" s="6"/>
      <c r="S345" s="7"/>
      <c r="T345" s="6"/>
      <c r="U345" s="8">
        <f>IF(OR(A345="",F345&lt;&gt;"Active"),"",IF(G345="Completed","Completed",IF(H345="","Missing deadline",IF(H345&lt;TODAY(),"Overdue learning",IF(H345&lt;=TODAY()+30,"Due within 30 days","Scheduled")))))</f>
        <v/>
      </c>
      <c r="V345" s="8">
        <f>IF(OR(A345="",F345&lt;&gt;"Active"),"",IF(G345&lt;&gt;"Completed","Not yet completed",IF(J345="","Missing review date",IF(J345&lt;TODAY(),"Review overdue",IF(J345&lt;=TODAY()+30,"Review within 30 days","Scheduled")))))</f>
        <v/>
      </c>
      <c r="W345" s="8">
        <f>IF(OR(A345="",F345&lt;&gt;"Active"),"",IF(K345="No","Not required",IF(K345&lt;&gt;"Yes","Check requirement",IF(L345="Further support needed","Competence concern",IF(L345="Competence confirmed","Confirmed",IF(M345="","Missing assessment due",IF(M345&lt;TODAY(),"Assessment overdue","Assessment outstanding")))))))</f>
        <v/>
      </c>
      <c r="X345" s="8">
        <f>IF(OR(A345="",F345&lt;&gt;"Active"),"",IF(T345="Closed","Closed",IF(AND(T345="Not needed",Q345="",R345="",S345=""),"No action",IF(OR(Q345="",R345="",S345="",T345&lt;&gt;"Open"),"Check action details",IF(S345&lt;TODAY(),"Action overdue","Action open")))))</f>
        <v/>
      </c>
      <c r="Y345" s="8">
        <f>IF(COUNTA(A345:T345)=0,"",IF(F345="Archived","Archived",IF(OR(A345="",B345="",C345="",D345="",E345="",F345&lt;&gt;"Active",COUNTIF(Roles,B345)=0,COUNTIF(Branches,C345)=0,COUNTIF(LearningStatuses,G345)=0,COUNTIF(AssessmentRequired,K345)=0,COUNTIF(AssessmentStatuses,L345)=0,COUNTIF(ActionStatuses,T345)=0,AND(H345&lt;&gt;"",NOT(ISNUMBER(H345))),AND(I345&lt;&gt;"",OR(NOT(ISNUMBER(I345)),I345&gt;TODAY())),AND(J345&lt;&gt;"",NOT(ISNUMBER(J345))),AND(M345&lt;&gt;"",NOT(ISNUMBER(M345))),AND(N345&lt;&gt;"",OR(NOT(ISNUMBER(N345)),N345&gt;TODAY())),AND(S345&lt;&gt;"",NOT(ISNUMBER(S345))),AND(G345="Completed",OR(I345="",P345="",J345="")),AND(G345&lt;&gt;"Completed",OR(I345&lt;&gt;"",H345="")),AND(K345="No",L345&lt;&gt;"Not required"),AND(K345="Yes",OR(L345="Not required",AND(L345&lt;&gt;"Competence confirmed",M345=""))),AND(OR(L345="Competence confirmed",L345="Further support needed"),OR(N345="",O345="",P345="")),AND(L345="Further support needed",T345&lt;&gt;"Open"),X345="Check action details",AND(T345="Closed",OR(Q345="",R345="",P345=""))),"Check required fields/dates","Recorded - verify evidence")))</f>
        <v/>
      </c>
    </row>
    <row r="346" spans="1:25" ht="32" customHeight="1">
      <c r="A346" s="6"/>
      <c r="B346" s="6"/>
      <c r="C346" s="6"/>
      <c r="D346" s="6"/>
      <c r="E346" s="6"/>
      <c r="F346" s="6"/>
      <c r="G346" s="6"/>
      <c r="H346" s="7"/>
      <c r="I346" s="7"/>
      <c r="J346" s="7"/>
      <c r="K346" s="6"/>
      <c r="L346" s="6"/>
      <c r="M346" s="7"/>
      <c r="N346" s="7"/>
      <c r="O346" s="6"/>
      <c r="P346" s="6"/>
      <c r="Q346" s="6"/>
      <c r="R346" s="6"/>
      <c r="S346" s="7"/>
      <c r="T346" s="6"/>
      <c r="U346" s="8">
        <f>IF(OR(A346="",F346&lt;&gt;"Active"),"",IF(G346="Completed","Completed",IF(H346="","Missing deadline",IF(H346&lt;TODAY(),"Overdue learning",IF(H346&lt;=TODAY()+30,"Due within 30 days","Scheduled")))))</f>
        <v/>
      </c>
      <c r="V346" s="8">
        <f>IF(OR(A346="",F346&lt;&gt;"Active"),"",IF(G346&lt;&gt;"Completed","Not yet completed",IF(J346="","Missing review date",IF(J346&lt;TODAY(),"Review overdue",IF(J346&lt;=TODAY()+30,"Review within 30 days","Scheduled")))))</f>
        <v/>
      </c>
      <c r="W346" s="8">
        <f>IF(OR(A346="",F346&lt;&gt;"Active"),"",IF(K346="No","Not required",IF(K346&lt;&gt;"Yes","Check requirement",IF(L346="Further support needed","Competence concern",IF(L346="Competence confirmed","Confirmed",IF(M346="","Missing assessment due",IF(M346&lt;TODAY(),"Assessment overdue","Assessment outstanding")))))))</f>
        <v/>
      </c>
      <c r="X346" s="8">
        <f>IF(OR(A346="",F346&lt;&gt;"Active"),"",IF(T346="Closed","Closed",IF(AND(T346="Not needed",Q346="",R346="",S346=""),"No action",IF(OR(Q346="",R346="",S346="",T346&lt;&gt;"Open"),"Check action details",IF(S346&lt;TODAY(),"Action overdue","Action open")))))</f>
        <v/>
      </c>
      <c r="Y346" s="8">
        <f>IF(COUNTA(A346:T346)=0,"",IF(F346="Archived","Archived",IF(OR(A346="",B346="",C346="",D346="",E346="",F346&lt;&gt;"Active",COUNTIF(Roles,B346)=0,COUNTIF(Branches,C346)=0,COUNTIF(LearningStatuses,G346)=0,COUNTIF(AssessmentRequired,K346)=0,COUNTIF(AssessmentStatuses,L346)=0,COUNTIF(ActionStatuses,T346)=0,AND(H346&lt;&gt;"",NOT(ISNUMBER(H346))),AND(I346&lt;&gt;"",OR(NOT(ISNUMBER(I346)),I346&gt;TODAY())),AND(J346&lt;&gt;"",NOT(ISNUMBER(J346))),AND(M346&lt;&gt;"",NOT(ISNUMBER(M346))),AND(N346&lt;&gt;"",OR(NOT(ISNUMBER(N346)),N346&gt;TODAY())),AND(S346&lt;&gt;"",NOT(ISNUMBER(S346))),AND(G346="Completed",OR(I346="",P346="",J346="")),AND(G346&lt;&gt;"Completed",OR(I346&lt;&gt;"",H346="")),AND(K346="No",L346&lt;&gt;"Not required"),AND(K346="Yes",OR(L346="Not required",AND(L346&lt;&gt;"Competence confirmed",M346=""))),AND(OR(L346="Competence confirmed",L346="Further support needed"),OR(N346="",O346="",P346="")),AND(L346="Further support needed",T346&lt;&gt;"Open"),X346="Check action details",AND(T346="Closed",OR(Q346="",R346="",P346=""))),"Check required fields/dates","Recorded - verify evidence")))</f>
        <v/>
      </c>
    </row>
    <row r="347" spans="1:25" ht="32" customHeight="1">
      <c r="A347" s="6"/>
      <c r="B347" s="6"/>
      <c r="C347" s="6"/>
      <c r="D347" s="6"/>
      <c r="E347" s="6"/>
      <c r="F347" s="6"/>
      <c r="G347" s="6"/>
      <c r="H347" s="7"/>
      <c r="I347" s="7"/>
      <c r="J347" s="7"/>
      <c r="K347" s="6"/>
      <c r="L347" s="6"/>
      <c r="M347" s="7"/>
      <c r="N347" s="7"/>
      <c r="O347" s="6"/>
      <c r="P347" s="6"/>
      <c r="Q347" s="6"/>
      <c r="R347" s="6"/>
      <c r="S347" s="7"/>
      <c r="T347" s="6"/>
      <c r="U347" s="8">
        <f>IF(OR(A347="",F347&lt;&gt;"Active"),"",IF(G347="Completed","Completed",IF(H347="","Missing deadline",IF(H347&lt;TODAY(),"Overdue learning",IF(H347&lt;=TODAY()+30,"Due within 30 days","Scheduled")))))</f>
        <v/>
      </c>
      <c r="V347" s="8">
        <f>IF(OR(A347="",F347&lt;&gt;"Active"),"",IF(G347&lt;&gt;"Completed","Not yet completed",IF(J347="","Missing review date",IF(J347&lt;TODAY(),"Review overdue",IF(J347&lt;=TODAY()+30,"Review within 30 days","Scheduled")))))</f>
        <v/>
      </c>
      <c r="W347" s="8">
        <f>IF(OR(A347="",F347&lt;&gt;"Active"),"",IF(K347="No","Not required",IF(K347&lt;&gt;"Yes","Check requirement",IF(L347="Further support needed","Competence concern",IF(L347="Competence confirmed","Confirmed",IF(M347="","Missing assessment due",IF(M347&lt;TODAY(),"Assessment overdue","Assessment outstanding")))))))</f>
        <v/>
      </c>
      <c r="X347" s="8">
        <f>IF(OR(A347="",F347&lt;&gt;"Active"),"",IF(T347="Closed","Closed",IF(AND(T347="Not needed",Q347="",R347="",S347=""),"No action",IF(OR(Q347="",R347="",S347="",T347&lt;&gt;"Open"),"Check action details",IF(S347&lt;TODAY(),"Action overdue","Action open")))))</f>
        <v/>
      </c>
      <c r="Y347" s="8">
        <f>IF(COUNTA(A347:T347)=0,"",IF(F347="Archived","Archived",IF(OR(A347="",B347="",C347="",D347="",E347="",F347&lt;&gt;"Active",COUNTIF(Roles,B347)=0,COUNTIF(Branches,C347)=0,COUNTIF(LearningStatuses,G347)=0,COUNTIF(AssessmentRequired,K347)=0,COUNTIF(AssessmentStatuses,L347)=0,COUNTIF(ActionStatuses,T347)=0,AND(H347&lt;&gt;"",NOT(ISNUMBER(H347))),AND(I347&lt;&gt;"",OR(NOT(ISNUMBER(I347)),I347&gt;TODAY())),AND(J347&lt;&gt;"",NOT(ISNUMBER(J347))),AND(M347&lt;&gt;"",NOT(ISNUMBER(M347))),AND(N347&lt;&gt;"",OR(NOT(ISNUMBER(N347)),N347&gt;TODAY())),AND(S347&lt;&gt;"",NOT(ISNUMBER(S347))),AND(G347="Completed",OR(I347="",P347="",J347="")),AND(G347&lt;&gt;"Completed",OR(I347&lt;&gt;"",H347="")),AND(K347="No",L347&lt;&gt;"Not required"),AND(K347="Yes",OR(L347="Not required",AND(L347&lt;&gt;"Competence confirmed",M347=""))),AND(OR(L347="Competence confirmed",L347="Further support needed"),OR(N347="",O347="",P347="")),AND(L347="Further support needed",T347&lt;&gt;"Open"),X347="Check action details",AND(T347="Closed",OR(Q347="",R347="",P347=""))),"Check required fields/dates","Recorded - verify evidence")))</f>
        <v/>
      </c>
    </row>
    <row r="348" spans="1:25" ht="32" customHeight="1">
      <c r="A348" s="6"/>
      <c r="B348" s="6"/>
      <c r="C348" s="6"/>
      <c r="D348" s="6"/>
      <c r="E348" s="6"/>
      <c r="F348" s="6"/>
      <c r="G348" s="6"/>
      <c r="H348" s="7"/>
      <c r="I348" s="7"/>
      <c r="J348" s="7"/>
      <c r="K348" s="6"/>
      <c r="L348" s="6"/>
      <c r="M348" s="7"/>
      <c r="N348" s="7"/>
      <c r="O348" s="6"/>
      <c r="P348" s="6"/>
      <c r="Q348" s="6"/>
      <c r="R348" s="6"/>
      <c r="S348" s="7"/>
      <c r="T348" s="6"/>
      <c r="U348" s="8">
        <f>IF(OR(A348="",F348&lt;&gt;"Active"),"",IF(G348="Completed","Completed",IF(H348="","Missing deadline",IF(H348&lt;TODAY(),"Overdue learning",IF(H348&lt;=TODAY()+30,"Due within 30 days","Scheduled")))))</f>
        <v/>
      </c>
      <c r="V348" s="8">
        <f>IF(OR(A348="",F348&lt;&gt;"Active"),"",IF(G348&lt;&gt;"Completed","Not yet completed",IF(J348="","Missing review date",IF(J348&lt;TODAY(),"Review overdue",IF(J348&lt;=TODAY()+30,"Review within 30 days","Scheduled")))))</f>
        <v/>
      </c>
      <c r="W348" s="8">
        <f>IF(OR(A348="",F348&lt;&gt;"Active"),"",IF(K348="No","Not required",IF(K348&lt;&gt;"Yes","Check requirement",IF(L348="Further support needed","Competence concern",IF(L348="Competence confirmed","Confirmed",IF(M348="","Missing assessment due",IF(M348&lt;TODAY(),"Assessment overdue","Assessment outstanding")))))))</f>
        <v/>
      </c>
      <c r="X348" s="8">
        <f>IF(OR(A348="",F348&lt;&gt;"Active"),"",IF(T348="Closed","Closed",IF(AND(T348="Not needed",Q348="",R348="",S348=""),"No action",IF(OR(Q348="",R348="",S348="",T348&lt;&gt;"Open"),"Check action details",IF(S348&lt;TODAY(),"Action overdue","Action open")))))</f>
        <v/>
      </c>
      <c r="Y348" s="8">
        <f>IF(COUNTA(A348:T348)=0,"",IF(F348="Archived","Archived",IF(OR(A348="",B348="",C348="",D348="",E348="",F348&lt;&gt;"Active",COUNTIF(Roles,B348)=0,COUNTIF(Branches,C348)=0,COUNTIF(LearningStatuses,G348)=0,COUNTIF(AssessmentRequired,K348)=0,COUNTIF(AssessmentStatuses,L348)=0,COUNTIF(ActionStatuses,T348)=0,AND(H348&lt;&gt;"",NOT(ISNUMBER(H348))),AND(I348&lt;&gt;"",OR(NOT(ISNUMBER(I348)),I348&gt;TODAY())),AND(J348&lt;&gt;"",NOT(ISNUMBER(J348))),AND(M348&lt;&gt;"",NOT(ISNUMBER(M348))),AND(N348&lt;&gt;"",OR(NOT(ISNUMBER(N348)),N348&gt;TODAY())),AND(S348&lt;&gt;"",NOT(ISNUMBER(S348))),AND(G348="Completed",OR(I348="",P348="",J348="")),AND(G348&lt;&gt;"Completed",OR(I348&lt;&gt;"",H348="")),AND(K348="No",L348&lt;&gt;"Not required"),AND(K348="Yes",OR(L348="Not required",AND(L348&lt;&gt;"Competence confirmed",M348=""))),AND(OR(L348="Competence confirmed",L348="Further support needed"),OR(N348="",O348="",P348="")),AND(L348="Further support needed",T348&lt;&gt;"Open"),X348="Check action details",AND(T348="Closed",OR(Q348="",R348="",P348=""))),"Check required fields/dates","Recorded - verify evidence")))</f>
        <v/>
      </c>
    </row>
    <row r="349" spans="1:25" ht="32" customHeight="1">
      <c r="A349" s="6"/>
      <c r="B349" s="6"/>
      <c r="C349" s="6"/>
      <c r="D349" s="6"/>
      <c r="E349" s="6"/>
      <c r="F349" s="6"/>
      <c r="G349" s="6"/>
      <c r="H349" s="7"/>
      <c r="I349" s="7"/>
      <c r="J349" s="7"/>
      <c r="K349" s="6"/>
      <c r="L349" s="6"/>
      <c r="M349" s="7"/>
      <c r="N349" s="7"/>
      <c r="O349" s="6"/>
      <c r="P349" s="6"/>
      <c r="Q349" s="6"/>
      <c r="R349" s="6"/>
      <c r="S349" s="7"/>
      <c r="T349" s="6"/>
      <c r="U349" s="8">
        <f>IF(OR(A349="",F349&lt;&gt;"Active"),"",IF(G349="Completed","Completed",IF(H349="","Missing deadline",IF(H349&lt;TODAY(),"Overdue learning",IF(H349&lt;=TODAY()+30,"Due within 30 days","Scheduled")))))</f>
        <v/>
      </c>
      <c r="V349" s="8">
        <f>IF(OR(A349="",F349&lt;&gt;"Active"),"",IF(G349&lt;&gt;"Completed","Not yet completed",IF(J349="","Missing review date",IF(J349&lt;TODAY(),"Review overdue",IF(J349&lt;=TODAY()+30,"Review within 30 days","Scheduled")))))</f>
        <v/>
      </c>
      <c r="W349" s="8">
        <f>IF(OR(A349="",F349&lt;&gt;"Active"),"",IF(K349="No","Not required",IF(K349&lt;&gt;"Yes","Check requirement",IF(L349="Further support needed","Competence concern",IF(L349="Competence confirmed","Confirmed",IF(M349="","Missing assessment due",IF(M349&lt;TODAY(),"Assessment overdue","Assessment outstanding")))))))</f>
        <v/>
      </c>
      <c r="X349" s="8">
        <f>IF(OR(A349="",F349&lt;&gt;"Active"),"",IF(T349="Closed","Closed",IF(AND(T349="Not needed",Q349="",R349="",S349=""),"No action",IF(OR(Q349="",R349="",S349="",T349&lt;&gt;"Open"),"Check action details",IF(S349&lt;TODAY(),"Action overdue","Action open")))))</f>
        <v/>
      </c>
      <c r="Y349" s="8">
        <f>IF(COUNTA(A349:T349)=0,"",IF(F349="Archived","Archived",IF(OR(A349="",B349="",C349="",D349="",E349="",F349&lt;&gt;"Active",COUNTIF(Roles,B349)=0,COUNTIF(Branches,C349)=0,COUNTIF(LearningStatuses,G349)=0,COUNTIF(AssessmentRequired,K349)=0,COUNTIF(AssessmentStatuses,L349)=0,COUNTIF(ActionStatuses,T349)=0,AND(H349&lt;&gt;"",NOT(ISNUMBER(H349))),AND(I349&lt;&gt;"",OR(NOT(ISNUMBER(I349)),I349&gt;TODAY())),AND(J349&lt;&gt;"",NOT(ISNUMBER(J349))),AND(M349&lt;&gt;"",NOT(ISNUMBER(M349))),AND(N349&lt;&gt;"",OR(NOT(ISNUMBER(N349)),N349&gt;TODAY())),AND(S349&lt;&gt;"",NOT(ISNUMBER(S349))),AND(G349="Completed",OR(I349="",P349="",J349="")),AND(G349&lt;&gt;"Completed",OR(I349&lt;&gt;"",H349="")),AND(K349="No",L349&lt;&gt;"Not required"),AND(K349="Yes",OR(L349="Not required",AND(L349&lt;&gt;"Competence confirmed",M349=""))),AND(OR(L349="Competence confirmed",L349="Further support needed"),OR(N349="",O349="",P349="")),AND(L349="Further support needed",T349&lt;&gt;"Open"),X349="Check action details",AND(T349="Closed",OR(Q349="",R349="",P349=""))),"Check required fields/dates","Recorded - verify evidence")))</f>
        <v/>
      </c>
    </row>
    <row r="350" spans="1:25" ht="32" customHeight="1">
      <c r="A350" s="6"/>
      <c r="B350" s="6"/>
      <c r="C350" s="6"/>
      <c r="D350" s="6"/>
      <c r="E350" s="6"/>
      <c r="F350" s="6"/>
      <c r="G350" s="6"/>
      <c r="H350" s="7"/>
      <c r="I350" s="7"/>
      <c r="J350" s="7"/>
      <c r="K350" s="6"/>
      <c r="L350" s="6"/>
      <c r="M350" s="7"/>
      <c r="N350" s="7"/>
      <c r="O350" s="6"/>
      <c r="P350" s="6"/>
      <c r="Q350" s="6"/>
      <c r="R350" s="6"/>
      <c r="S350" s="7"/>
      <c r="T350" s="6"/>
      <c r="U350" s="8">
        <f>IF(OR(A350="",F350&lt;&gt;"Active"),"",IF(G350="Completed","Completed",IF(H350="","Missing deadline",IF(H350&lt;TODAY(),"Overdue learning",IF(H350&lt;=TODAY()+30,"Due within 30 days","Scheduled")))))</f>
        <v/>
      </c>
      <c r="V350" s="8">
        <f>IF(OR(A350="",F350&lt;&gt;"Active"),"",IF(G350&lt;&gt;"Completed","Not yet completed",IF(J350="","Missing review date",IF(J350&lt;TODAY(),"Review overdue",IF(J350&lt;=TODAY()+30,"Review within 30 days","Scheduled")))))</f>
        <v/>
      </c>
      <c r="W350" s="8">
        <f>IF(OR(A350="",F350&lt;&gt;"Active"),"",IF(K350="No","Not required",IF(K350&lt;&gt;"Yes","Check requirement",IF(L350="Further support needed","Competence concern",IF(L350="Competence confirmed","Confirmed",IF(M350="","Missing assessment due",IF(M350&lt;TODAY(),"Assessment overdue","Assessment outstanding")))))))</f>
        <v/>
      </c>
      <c r="X350" s="8">
        <f>IF(OR(A350="",F350&lt;&gt;"Active"),"",IF(T350="Closed","Closed",IF(AND(T350="Not needed",Q350="",R350="",S350=""),"No action",IF(OR(Q350="",R350="",S350="",T350&lt;&gt;"Open"),"Check action details",IF(S350&lt;TODAY(),"Action overdue","Action open")))))</f>
        <v/>
      </c>
      <c r="Y350" s="8">
        <f>IF(COUNTA(A350:T350)=0,"",IF(F350="Archived","Archived",IF(OR(A350="",B350="",C350="",D350="",E350="",F350&lt;&gt;"Active",COUNTIF(Roles,B350)=0,COUNTIF(Branches,C350)=0,COUNTIF(LearningStatuses,G350)=0,COUNTIF(AssessmentRequired,K350)=0,COUNTIF(AssessmentStatuses,L350)=0,COUNTIF(ActionStatuses,T350)=0,AND(H350&lt;&gt;"",NOT(ISNUMBER(H350))),AND(I350&lt;&gt;"",OR(NOT(ISNUMBER(I350)),I350&gt;TODAY())),AND(J350&lt;&gt;"",NOT(ISNUMBER(J350))),AND(M350&lt;&gt;"",NOT(ISNUMBER(M350))),AND(N350&lt;&gt;"",OR(NOT(ISNUMBER(N350)),N350&gt;TODAY())),AND(S350&lt;&gt;"",NOT(ISNUMBER(S350))),AND(G350="Completed",OR(I350="",P350="",J350="")),AND(G350&lt;&gt;"Completed",OR(I350&lt;&gt;"",H350="")),AND(K350="No",L350&lt;&gt;"Not required"),AND(K350="Yes",OR(L350="Not required",AND(L350&lt;&gt;"Competence confirmed",M350=""))),AND(OR(L350="Competence confirmed",L350="Further support needed"),OR(N350="",O350="",P350="")),AND(L350="Further support needed",T350&lt;&gt;"Open"),X350="Check action details",AND(T350="Closed",OR(Q350="",R350="",P350=""))),"Check required fields/dates","Recorded - verify evidence")))</f>
        <v/>
      </c>
    </row>
    <row r="351" spans="1:25" ht="32" customHeight="1">
      <c r="A351" s="6"/>
      <c r="B351" s="6"/>
      <c r="C351" s="6"/>
      <c r="D351" s="6"/>
      <c r="E351" s="6"/>
      <c r="F351" s="6"/>
      <c r="G351" s="6"/>
      <c r="H351" s="7"/>
      <c r="I351" s="7"/>
      <c r="J351" s="7"/>
      <c r="K351" s="6"/>
      <c r="L351" s="6"/>
      <c r="M351" s="7"/>
      <c r="N351" s="7"/>
      <c r="O351" s="6"/>
      <c r="P351" s="6"/>
      <c r="Q351" s="6"/>
      <c r="R351" s="6"/>
      <c r="S351" s="7"/>
      <c r="T351" s="6"/>
      <c r="U351" s="8">
        <f>IF(OR(A351="",F351&lt;&gt;"Active"),"",IF(G351="Completed","Completed",IF(H351="","Missing deadline",IF(H351&lt;TODAY(),"Overdue learning",IF(H351&lt;=TODAY()+30,"Due within 30 days","Scheduled")))))</f>
        <v/>
      </c>
      <c r="V351" s="8">
        <f>IF(OR(A351="",F351&lt;&gt;"Active"),"",IF(G351&lt;&gt;"Completed","Not yet completed",IF(J351="","Missing review date",IF(J351&lt;TODAY(),"Review overdue",IF(J351&lt;=TODAY()+30,"Review within 30 days","Scheduled")))))</f>
        <v/>
      </c>
      <c r="W351" s="8">
        <f>IF(OR(A351="",F351&lt;&gt;"Active"),"",IF(K351="No","Not required",IF(K351&lt;&gt;"Yes","Check requirement",IF(L351="Further support needed","Competence concern",IF(L351="Competence confirmed","Confirmed",IF(M351="","Missing assessment due",IF(M351&lt;TODAY(),"Assessment overdue","Assessment outstanding")))))))</f>
        <v/>
      </c>
      <c r="X351" s="8">
        <f>IF(OR(A351="",F351&lt;&gt;"Active"),"",IF(T351="Closed","Closed",IF(AND(T351="Not needed",Q351="",R351="",S351=""),"No action",IF(OR(Q351="",R351="",S351="",T351&lt;&gt;"Open"),"Check action details",IF(S351&lt;TODAY(),"Action overdue","Action open")))))</f>
        <v/>
      </c>
      <c r="Y351" s="8">
        <f>IF(COUNTA(A351:T351)=0,"",IF(F351="Archived","Archived",IF(OR(A351="",B351="",C351="",D351="",E351="",F351&lt;&gt;"Active",COUNTIF(Roles,B351)=0,COUNTIF(Branches,C351)=0,COUNTIF(LearningStatuses,G351)=0,COUNTIF(AssessmentRequired,K351)=0,COUNTIF(AssessmentStatuses,L351)=0,COUNTIF(ActionStatuses,T351)=0,AND(H351&lt;&gt;"",NOT(ISNUMBER(H351))),AND(I351&lt;&gt;"",OR(NOT(ISNUMBER(I351)),I351&gt;TODAY())),AND(J351&lt;&gt;"",NOT(ISNUMBER(J351))),AND(M351&lt;&gt;"",NOT(ISNUMBER(M351))),AND(N351&lt;&gt;"",OR(NOT(ISNUMBER(N351)),N351&gt;TODAY())),AND(S351&lt;&gt;"",NOT(ISNUMBER(S351))),AND(G351="Completed",OR(I351="",P351="",J351="")),AND(G351&lt;&gt;"Completed",OR(I351&lt;&gt;"",H351="")),AND(K351="No",L351&lt;&gt;"Not required"),AND(K351="Yes",OR(L351="Not required",AND(L351&lt;&gt;"Competence confirmed",M351=""))),AND(OR(L351="Competence confirmed",L351="Further support needed"),OR(N351="",O351="",P351="")),AND(L351="Further support needed",T351&lt;&gt;"Open"),X351="Check action details",AND(T351="Closed",OR(Q351="",R351="",P351=""))),"Check required fields/dates","Recorded - verify evidence")))</f>
        <v/>
      </c>
    </row>
    <row r="352" spans="1:25" ht="32" customHeight="1">
      <c r="A352" s="6"/>
      <c r="B352" s="6"/>
      <c r="C352" s="6"/>
      <c r="D352" s="6"/>
      <c r="E352" s="6"/>
      <c r="F352" s="6"/>
      <c r="G352" s="6"/>
      <c r="H352" s="7"/>
      <c r="I352" s="7"/>
      <c r="J352" s="7"/>
      <c r="K352" s="6"/>
      <c r="L352" s="6"/>
      <c r="M352" s="7"/>
      <c r="N352" s="7"/>
      <c r="O352" s="6"/>
      <c r="P352" s="6"/>
      <c r="Q352" s="6"/>
      <c r="R352" s="6"/>
      <c r="S352" s="7"/>
      <c r="T352" s="6"/>
      <c r="U352" s="8">
        <f>IF(OR(A352="",F352&lt;&gt;"Active"),"",IF(G352="Completed","Completed",IF(H352="","Missing deadline",IF(H352&lt;TODAY(),"Overdue learning",IF(H352&lt;=TODAY()+30,"Due within 30 days","Scheduled")))))</f>
        <v/>
      </c>
      <c r="V352" s="8">
        <f>IF(OR(A352="",F352&lt;&gt;"Active"),"",IF(G352&lt;&gt;"Completed","Not yet completed",IF(J352="","Missing review date",IF(J352&lt;TODAY(),"Review overdue",IF(J352&lt;=TODAY()+30,"Review within 30 days","Scheduled")))))</f>
        <v/>
      </c>
      <c r="W352" s="8">
        <f>IF(OR(A352="",F352&lt;&gt;"Active"),"",IF(K352="No","Not required",IF(K352&lt;&gt;"Yes","Check requirement",IF(L352="Further support needed","Competence concern",IF(L352="Competence confirmed","Confirmed",IF(M352="","Missing assessment due",IF(M352&lt;TODAY(),"Assessment overdue","Assessment outstanding")))))))</f>
        <v/>
      </c>
      <c r="X352" s="8">
        <f>IF(OR(A352="",F352&lt;&gt;"Active"),"",IF(T352="Closed","Closed",IF(AND(T352="Not needed",Q352="",R352="",S352=""),"No action",IF(OR(Q352="",R352="",S352="",T352&lt;&gt;"Open"),"Check action details",IF(S352&lt;TODAY(),"Action overdue","Action open")))))</f>
        <v/>
      </c>
      <c r="Y352" s="8">
        <f>IF(COUNTA(A352:T352)=0,"",IF(F352="Archived","Archived",IF(OR(A352="",B352="",C352="",D352="",E352="",F352&lt;&gt;"Active",COUNTIF(Roles,B352)=0,COUNTIF(Branches,C352)=0,COUNTIF(LearningStatuses,G352)=0,COUNTIF(AssessmentRequired,K352)=0,COUNTIF(AssessmentStatuses,L352)=0,COUNTIF(ActionStatuses,T352)=0,AND(H352&lt;&gt;"",NOT(ISNUMBER(H352))),AND(I352&lt;&gt;"",OR(NOT(ISNUMBER(I352)),I352&gt;TODAY())),AND(J352&lt;&gt;"",NOT(ISNUMBER(J352))),AND(M352&lt;&gt;"",NOT(ISNUMBER(M352))),AND(N352&lt;&gt;"",OR(NOT(ISNUMBER(N352)),N352&gt;TODAY())),AND(S352&lt;&gt;"",NOT(ISNUMBER(S352))),AND(G352="Completed",OR(I352="",P352="",J352="")),AND(G352&lt;&gt;"Completed",OR(I352&lt;&gt;"",H352="")),AND(K352="No",L352&lt;&gt;"Not required"),AND(K352="Yes",OR(L352="Not required",AND(L352&lt;&gt;"Competence confirmed",M352=""))),AND(OR(L352="Competence confirmed",L352="Further support needed"),OR(N352="",O352="",P352="")),AND(L352="Further support needed",T352&lt;&gt;"Open"),X352="Check action details",AND(T352="Closed",OR(Q352="",R352="",P352=""))),"Check required fields/dates","Recorded - verify evidence")))</f>
        <v/>
      </c>
    </row>
    <row r="353" spans="1:25" ht="32" customHeight="1">
      <c r="A353" s="6"/>
      <c r="B353" s="6"/>
      <c r="C353" s="6"/>
      <c r="D353" s="6"/>
      <c r="E353" s="6"/>
      <c r="F353" s="6"/>
      <c r="G353" s="6"/>
      <c r="H353" s="7"/>
      <c r="I353" s="7"/>
      <c r="J353" s="7"/>
      <c r="K353" s="6"/>
      <c r="L353" s="6"/>
      <c r="M353" s="7"/>
      <c r="N353" s="7"/>
      <c r="O353" s="6"/>
      <c r="P353" s="6"/>
      <c r="Q353" s="6"/>
      <c r="R353" s="6"/>
      <c r="S353" s="7"/>
      <c r="T353" s="6"/>
      <c r="U353" s="8">
        <f>IF(OR(A353="",F353&lt;&gt;"Active"),"",IF(G353="Completed","Completed",IF(H353="","Missing deadline",IF(H353&lt;TODAY(),"Overdue learning",IF(H353&lt;=TODAY()+30,"Due within 30 days","Scheduled")))))</f>
        <v/>
      </c>
      <c r="V353" s="8">
        <f>IF(OR(A353="",F353&lt;&gt;"Active"),"",IF(G353&lt;&gt;"Completed","Not yet completed",IF(J353="","Missing review date",IF(J353&lt;TODAY(),"Review overdue",IF(J353&lt;=TODAY()+30,"Review within 30 days","Scheduled")))))</f>
        <v/>
      </c>
      <c r="W353" s="8">
        <f>IF(OR(A353="",F353&lt;&gt;"Active"),"",IF(K353="No","Not required",IF(K353&lt;&gt;"Yes","Check requirement",IF(L353="Further support needed","Competence concern",IF(L353="Competence confirmed","Confirmed",IF(M353="","Missing assessment due",IF(M353&lt;TODAY(),"Assessment overdue","Assessment outstanding")))))))</f>
        <v/>
      </c>
      <c r="X353" s="8">
        <f>IF(OR(A353="",F353&lt;&gt;"Active"),"",IF(T353="Closed","Closed",IF(AND(T353="Not needed",Q353="",R353="",S353=""),"No action",IF(OR(Q353="",R353="",S353="",T353&lt;&gt;"Open"),"Check action details",IF(S353&lt;TODAY(),"Action overdue","Action open")))))</f>
        <v/>
      </c>
      <c r="Y353" s="8">
        <f>IF(COUNTA(A353:T353)=0,"",IF(F353="Archived","Archived",IF(OR(A353="",B353="",C353="",D353="",E353="",F353&lt;&gt;"Active",COUNTIF(Roles,B353)=0,COUNTIF(Branches,C353)=0,COUNTIF(LearningStatuses,G353)=0,COUNTIF(AssessmentRequired,K353)=0,COUNTIF(AssessmentStatuses,L353)=0,COUNTIF(ActionStatuses,T353)=0,AND(H353&lt;&gt;"",NOT(ISNUMBER(H353))),AND(I353&lt;&gt;"",OR(NOT(ISNUMBER(I353)),I353&gt;TODAY())),AND(J353&lt;&gt;"",NOT(ISNUMBER(J353))),AND(M353&lt;&gt;"",NOT(ISNUMBER(M353))),AND(N353&lt;&gt;"",OR(NOT(ISNUMBER(N353)),N353&gt;TODAY())),AND(S353&lt;&gt;"",NOT(ISNUMBER(S353))),AND(G353="Completed",OR(I353="",P353="",J353="")),AND(G353&lt;&gt;"Completed",OR(I353&lt;&gt;"",H353="")),AND(K353="No",L353&lt;&gt;"Not required"),AND(K353="Yes",OR(L353="Not required",AND(L353&lt;&gt;"Competence confirmed",M353=""))),AND(OR(L353="Competence confirmed",L353="Further support needed"),OR(N353="",O353="",P353="")),AND(L353="Further support needed",T353&lt;&gt;"Open"),X353="Check action details",AND(T353="Closed",OR(Q353="",R353="",P353=""))),"Check required fields/dates","Recorded - verify evidence")))</f>
        <v/>
      </c>
    </row>
    <row r="354" spans="1:25" ht="32" customHeight="1">
      <c r="A354" s="6"/>
      <c r="B354" s="6"/>
      <c r="C354" s="6"/>
      <c r="D354" s="6"/>
      <c r="E354" s="6"/>
      <c r="F354" s="6"/>
      <c r="G354" s="6"/>
      <c r="H354" s="7"/>
      <c r="I354" s="7"/>
      <c r="J354" s="7"/>
      <c r="K354" s="6"/>
      <c r="L354" s="6"/>
      <c r="M354" s="7"/>
      <c r="N354" s="7"/>
      <c r="O354" s="6"/>
      <c r="P354" s="6"/>
      <c r="Q354" s="6"/>
      <c r="R354" s="6"/>
      <c r="S354" s="7"/>
      <c r="T354" s="6"/>
      <c r="U354" s="8">
        <f>IF(OR(A354="",F354&lt;&gt;"Active"),"",IF(G354="Completed","Completed",IF(H354="","Missing deadline",IF(H354&lt;TODAY(),"Overdue learning",IF(H354&lt;=TODAY()+30,"Due within 30 days","Scheduled")))))</f>
        <v/>
      </c>
      <c r="V354" s="8">
        <f>IF(OR(A354="",F354&lt;&gt;"Active"),"",IF(G354&lt;&gt;"Completed","Not yet completed",IF(J354="","Missing review date",IF(J354&lt;TODAY(),"Review overdue",IF(J354&lt;=TODAY()+30,"Review within 30 days","Scheduled")))))</f>
        <v/>
      </c>
      <c r="W354" s="8">
        <f>IF(OR(A354="",F354&lt;&gt;"Active"),"",IF(K354="No","Not required",IF(K354&lt;&gt;"Yes","Check requirement",IF(L354="Further support needed","Competence concern",IF(L354="Competence confirmed","Confirmed",IF(M354="","Missing assessment due",IF(M354&lt;TODAY(),"Assessment overdue","Assessment outstanding")))))))</f>
        <v/>
      </c>
      <c r="X354" s="8">
        <f>IF(OR(A354="",F354&lt;&gt;"Active"),"",IF(T354="Closed","Closed",IF(AND(T354="Not needed",Q354="",R354="",S354=""),"No action",IF(OR(Q354="",R354="",S354="",T354&lt;&gt;"Open"),"Check action details",IF(S354&lt;TODAY(),"Action overdue","Action open")))))</f>
        <v/>
      </c>
      <c r="Y354" s="8">
        <f>IF(COUNTA(A354:T354)=0,"",IF(F354="Archived","Archived",IF(OR(A354="",B354="",C354="",D354="",E354="",F354&lt;&gt;"Active",COUNTIF(Roles,B354)=0,COUNTIF(Branches,C354)=0,COUNTIF(LearningStatuses,G354)=0,COUNTIF(AssessmentRequired,K354)=0,COUNTIF(AssessmentStatuses,L354)=0,COUNTIF(ActionStatuses,T354)=0,AND(H354&lt;&gt;"",NOT(ISNUMBER(H354))),AND(I354&lt;&gt;"",OR(NOT(ISNUMBER(I354)),I354&gt;TODAY())),AND(J354&lt;&gt;"",NOT(ISNUMBER(J354))),AND(M354&lt;&gt;"",NOT(ISNUMBER(M354))),AND(N354&lt;&gt;"",OR(NOT(ISNUMBER(N354)),N354&gt;TODAY())),AND(S354&lt;&gt;"",NOT(ISNUMBER(S354))),AND(G354="Completed",OR(I354="",P354="",J354="")),AND(G354&lt;&gt;"Completed",OR(I354&lt;&gt;"",H354="")),AND(K354="No",L354&lt;&gt;"Not required"),AND(K354="Yes",OR(L354="Not required",AND(L354&lt;&gt;"Competence confirmed",M354=""))),AND(OR(L354="Competence confirmed",L354="Further support needed"),OR(N354="",O354="",P354="")),AND(L354="Further support needed",T354&lt;&gt;"Open"),X354="Check action details",AND(T354="Closed",OR(Q354="",R354="",P354=""))),"Check required fields/dates","Recorded - verify evidence")))</f>
        <v/>
      </c>
    </row>
    <row r="355" spans="1:25" ht="32" customHeight="1">
      <c r="A355" s="6"/>
      <c r="B355" s="6"/>
      <c r="C355" s="6"/>
      <c r="D355" s="6"/>
      <c r="E355" s="6"/>
      <c r="F355" s="6"/>
      <c r="G355" s="6"/>
      <c r="H355" s="7"/>
      <c r="I355" s="7"/>
      <c r="J355" s="7"/>
      <c r="K355" s="6"/>
      <c r="L355" s="6"/>
      <c r="M355" s="7"/>
      <c r="N355" s="7"/>
      <c r="O355" s="6"/>
      <c r="P355" s="6"/>
      <c r="Q355" s="6"/>
      <c r="R355" s="6"/>
      <c r="S355" s="7"/>
      <c r="T355" s="6"/>
      <c r="U355" s="8">
        <f>IF(OR(A355="",F355&lt;&gt;"Active"),"",IF(G355="Completed","Completed",IF(H355="","Missing deadline",IF(H355&lt;TODAY(),"Overdue learning",IF(H355&lt;=TODAY()+30,"Due within 30 days","Scheduled")))))</f>
        <v/>
      </c>
      <c r="V355" s="8">
        <f>IF(OR(A355="",F355&lt;&gt;"Active"),"",IF(G355&lt;&gt;"Completed","Not yet completed",IF(J355="","Missing review date",IF(J355&lt;TODAY(),"Review overdue",IF(J355&lt;=TODAY()+30,"Review within 30 days","Scheduled")))))</f>
        <v/>
      </c>
      <c r="W355" s="8">
        <f>IF(OR(A355="",F355&lt;&gt;"Active"),"",IF(K355="No","Not required",IF(K355&lt;&gt;"Yes","Check requirement",IF(L355="Further support needed","Competence concern",IF(L355="Competence confirmed","Confirmed",IF(M355="","Missing assessment due",IF(M355&lt;TODAY(),"Assessment overdue","Assessment outstanding")))))))</f>
        <v/>
      </c>
      <c r="X355" s="8">
        <f>IF(OR(A355="",F355&lt;&gt;"Active"),"",IF(T355="Closed","Closed",IF(AND(T355="Not needed",Q355="",R355="",S355=""),"No action",IF(OR(Q355="",R355="",S355="",T355&lt;&gt;"Open"),"Check action details",IF(S355&lt;TODAY(),"Action overdue","Action open")))))</f>
        <v/>
      </c>
      <c r="Y355" s="8">
        <f>IF(COUNTA(A355:T355)=0,"",IF(F355="Archived","Archived",IF(OR(A355="",B355="",C355="",D355="",E355="",F355&lt;&gt;"Active",COUNTIF(Roles,B355)=0,COUNTIF(Branches,C355)=0,COUNTIF(LearningStatuses,G355)=0,COUNTIF(AssessmentRequired,K355)=0,COUNTIF(AssessmentStatuses,L355)=0,COUNTIF(ActionStatuses,T355)=0,AND(H355&lt;&gt;"",NOT(ISNUMBER(H355))),AND(I355&lt;&gt;"",OR(NOT(ISNUMBER(I355)),I355&gt;TODAY())),AND(J355&lt;&gt;"",NOT(ISNUMBER(J355))),AND(M355&lt;&gt;"",NOT(ISNUMBER(M355))),AND(N355&lt;&gt;"",OR(NOT(ISNUMBER(N355)),N355&gt;TODAY())),AND(S355&lt;&gt;"",NOT(ISNUMBER(S355))),AND(G355="Completed",OR(I355="",P355="",J355="")),AND(G355&lt;&gt;"Completed",OR(I355&lt;&gt;"",H355="")),AND(K355="No",L355&lt;&gt;"Not required"),AND(K355="Yes",OR(L355="Not required",AND(L355&lt;&gt;"Competence confirmed",M355=""))),AND(OR(L355="Competence confirmed",L355="Further support needed"),OR(N355="",O355="",P355="")),AND(L355="Further support needed",T355&lt;&gt;"Open"),X355="Check action details",AND(T355="Closed",OR(Q355="",R355="",P355=""))),"Check required fields/dates","Recorded - verify evidence")))</f>
        <v/>
      </c>
    </row>
    <row r="356" spans="1:25" ht="32" customHeight="1">
      <c r="A356" s="6"/>
      <c r="B356" s="6"/>
      <c r="C356" s="6"/>
      <c r="D356" s="6"/>
      <c r="E356" s="6"/>
      <c r="F356" s="6"/>
      <c r="G356" s="6"/>
      <c r="H356" s="7"/>
      <c r="I356" s="7"/>
      <c r="J356" s="7"/>
      <c r="K356" s="6"/>
      <c r="L356" s="6"/>
      <c r="M356" s="7"/>
      <c r="N356" s="7"/>
      <c r="O356" s="6"/>
      <c r="P356" s="6"/>
      <c r="Q356" s="6"/>
      <c r="R356" s="6"/>
      <c r="S356" s="7"/>
      <c r="T356" s="6"/>
      <c r="U356" s="8">
        <f>IF(OR(A356="",F356&lt;&gt;"Active"),"",IF(G356="Completed","Completed",IF(H356="","Missing deadline",IF(H356&lt;TODAY(),"Overdue learning",IF(H356&lt;=TODAY()+30,"Due within 30 days","Scheduled")))))</f>
        <v/>
      </c>
      <c r="V356" s="8">
        <f>IF(OR(A356="",F356&lt;&gt;"Active"),"",IF(G356&lt;&gt;"Completed","Not yet completed",IF(J356="","Missing review date",IF(J356&lt;TODAY(),"Review overdue",IF(J356&lt;=TODAY()+30,"Review within 30 days","Scheduled")))))</f>
        <v/>
      </c>
      <c r="W356" s="8">
        <f>IF(OR(A356="",F356&lt;&gt;"Active"),"",IF(K356="No","Not required",IF(K356&lt;&gt;"Yes","Check requirement",IF(L356="Further support needed","Competence concern",IF(L356="Competence confirmed","Confirmed",IF(M356="","Missing assessment due",IF(M356&lt;TODAY(),"Assessment overdue","Assessment outstanding")))))))</f>
        <v/>
      </c>
      <c r="X356" s="8">
        <f>IF(OR(A356="",F356&lt;&gt;"Active"),"",IF(T356="Closed","Closed",IF(AND(T356="Not needed",Q356="",R356="",S356=""),"No action",IF(OR(Q356="",R356="",S356="",T356&lt;&gt;"Open"),"Check action details",IF(S356&lt;TODAY(),"Action overdue","Action open")))))</f>
        <v/>
      </c>
      <c r="Y356" s="8">
        <f>IF(COUNTA(A356:T356)=0,"",IF(F356="Archived","Archived",IF(OR(A356="",B356="",C356="",D356="",E356="",F356&lt;&gt;"Active",COUNTIF(Roles,B356)=0,COUNTIF(Branches,C356)=0,COUNTIF(LearningStatuses,G356)=0,COUNTIF(AssessmentRequired,K356)=0,COUNTIF(AssessmentStatuses,L356)=0,COUNTIF(ActionStatuses,T356)=0,AND(H356&lt;&gt;"",NOT(ISNUMBER(H356))),AND(I356&lt;&gt;"",OR(NOT(ISNUMBER(I356)),I356&gt;TODAY())),AND(J356&lt;&gt;"",NOT(ISNUMBER(J356))),AND(M356&lt;&gt;"",NOT(ISNUMBER(M356))),AND(N356&lt;&gt;"",OR(NOT(ISNUMBER(N356)),N356&gt;TODAY())),AND(S356&lt;&gt;"",NOT(ISNUMBER(S356))),AND(G356="Completed",OR(I356="",P356="",J356="")),AND(G356&lt;&gt;"Completed",OR(I356&lt;&gt;"",H356="")),AND(K356="No",L356&lt;&gt;"Not required"),AND(K356="Yes",OR(L356="Not required",AND(L356&lt;&gt;"Competence confirmed",M356=""))),AND(OR(L356="Competence confirmed",L356="Further support needed"),OR(N356="",O356="",P356="")),AND(L356="Further support needed",T356&lt;&gt;"Open"),X356="Check action details",AND(T356="Closed",OR(Q356="",R356="",P356=""))),"Check required fields/dates","Recorded - verify evidence")))</f>
        <v/>
      </c>
    </row>
    <row r="357" spans="1:25" ht="32" customHeight="1">
      <c r="A357" s="6"/>
      <c r="B357" s="6"/>
      <c r="C357" s="6"/>
      <c r="D357" s="6"/>
      <c r="E357" s="6"/>
      <c r="F357" s="6"/>
      <c r="G357" s="6"/>
      <c r="H357" s="7"/>
      <c r="I357" s="7"/>
      <c r="J357" s="7"/>
      <c r="K357" s="6"/>
      <c r="L357" s="6"/>
      <c r="M357" s="7"/>
      <c r="N357" s="7"/>
      <c r="O357" s="6"/>
      <c r="P357" s="6"/>
      <c r="Q357" s="6"/>
      <c r="R357" s="6"/>
      <c r="S357" s="7"/>
      <c r="T357" s="6"/>
      <c r="U357" s="8">
        <f>IF(OR(A357="",F357&lt;&gt;"Active"),"",IF(G357="Completed","Completed",IF(H357="","Missing deadline",IF(H357&lt;TODAY(),"Overdue learning",IF(H357&lt;=TODAY()+30,"Due within 30 days","Scheduled")))))</f>
        <v/>
      </c>
      <c r="V357" s="8">
        <f>IF(OR(A357="",F357&lt;&gt;"Active"),"",IF(G357&lt;&gt;"Completed","Not yet completed",IF(J357="","Missing review date",IF(J357&lt;TODAY(),"Review overdue",IF(J357&lt;=TODAY()+30,"Review within 30 days","Scheduled")))))</f>
        <v/>
      </c>
      <c r="W357" s="8">
        <f>IF(OR(A357="",F357&lt;&gt;"Active"),"",IF(K357="No","Not required",IF(K357&lt;&gt;"Yes","Check requirement",IF(L357="Further support needed","Competence concern",IF(L357="Competence confirmed","Confirmed",IF(M357="","Missing assessment due",IF(M357&lt;TODAY(),"Assessment overdue","Assessment outstanding")))))))</f>
        <v/>
      </c>
      <c r="X357" s="8">
        <f>IF(OR(A357="",F357&lt;&gt;"Active"),"",IF(T357="Closed","Closed",IF(AND(T357="Not needed",Q357="",R357="",S357=""),"No action",IF(OR(Q357="",R357="",S357="",T357&lt;&gt;"Open"),"Check action details",IF(S357&lt;TODAY(),"Action overdue","Action open")))))</f>
        <v/>
      </c>
      <c r="Y357" s="8">
        <f>IF(COUNTA(A357:T357)=0,"",IF(F357="Archived","Archived",IF(OR(A357="",B357="",C357="",D357="",E357="",F357&lt;&gt;"Active",COUNTIF(Roles,B357)=0,COUNTIF(Branches,C357)=0,COUNTIF(LearningStatuses,G357)=0,COUNTIF(AssessmentRequired,K357)=0,COUNTIF(AssessmentStatuses,L357)=0,COUNTIF(ActionStatuses,T357)=0,AND(H357&lt;&gt;"",NOT(ISNUMBER(H357))),AND(I357&lt;&gt;"",OR(NOT(ISNUMBER(I357)),I357&gt;TODAY())),AND(J357&lt;&gt;"",NOT(ISNUMBER(J357))),AND(M357&lt;&gt;"",NOT(ISNUMBER(M357))),AND(N357&lt;&gt;"",OR(NOT(ISNUMBER(N357)),N357&gt;TODAY())),AND(S357&lt;&gt;"",NOT(ISNUMBER(S357))),AND(G357="Completed",OR(I357="",P357="",J357="")),AND(G357&lt;&gt;"Completed",OR(I357&lt;&gt;"",H357="")),AND(K357="No",L357&lt;&gt;"Not required"),AND(K357="Yes",OR(L357="Not required",AND(L357&lt;&gt;"Competence confirmed",M357=""))),AND(OR(L357="Competence confirmed",L357="Further support needed"),OR(N357="",O357="",P357="")),AND(L357="Further support needed",T357&lt;&gt;"Open"),X357="Check action details",AND(T357="Closed",OR(Q357="",R357="",P357=""))),"Check required fields/dates","Recorded - verify evidence")))</f>
        <v/>
      </c>
    </row>
    <row r="358" spans="1:25" ht="32" customHeight="1">
      <c r="A358" s="6"/>
      <c r="B358" s="6"/>
      <c r="C358" s="6"/>
      <c r="D358" s="6"/>
      <c r="E358" s="6"/>
      <c r="F358" s="6"/>
      <c r="G358" s="6"/>
      <c r="H358" s="7"/>
      <c r="I358" s="7"/>
      <c r="J358" s="7"/>
      <c r="K358" s="6"/>
      <c r="L358" s="6"/>
      <c r="M358" s="7"/>
      <c r="N358" s="7"/>
      <c r="O358" s="6"/>
      <c r="P358" s="6"/>
      <c r="Q358" s="6"/>
      <c r="R358" s="6"/>
      <c r="S358" s="7"/>
      <c r="T358" s="6"/>
      <c r="U358" s="8">
        <f>IF(OR(A358="",F358&lt;&gt;"Active"),"",IF(G358="Completed","Completed",IF(H358="","Missing deadline",IF(H358&lt;TODAY(),"Overdue learning",IF(H358&lt;=TODAY()+30,"Due within 30 days","Scheduled")))))</f>
        <v/>
      </c>
      <c r="V358" s="8">
        <f>IF(OR(A358="",F358&lt;&gt;"Active"),"",IF(G358&lt;&gt;"Completed","Not yet completed",IF(J358="","Missing review date",IF(J358&lt;TODAY(),"Review overdue",IF(J358&lt;=TODAY()+30,"Review within 30 days","Scheduled")))))</f>
        <v/>
      </c>
      <c r="W358" s="8">
        <f>IF(OR(A358="",F358&lt;&gt;"Active"),"",IF(K358="No","Not required",IF(K358&lt;&gt;"Yes","Check requirement",IF(L358="Further support needed","Competence concern",IF(L358="Competence confirmed","Confirmed",IF(M358="","Missing assessment due",IF(M358&lt;TODAY(),"Assessment overdue","Assessment outstanding")))))))</f>
        <v/>
      </c>
      <c r="X358" s="8">
        <f>IF(OR(A358="",F358&lt;&gt;"Active"),"",IF(T358="Closed","Closed",IF(AND(T358="Not needed",Q358="",R358="",S358=""),"No action",IF(OR(Q358="",R358="",S358="",T358&lt;&gt;"Open"),"Check action details",IF(S358&lt;TODAY(),"Action overdue","Action open")))))</f>
        <v/>
      </c>
      <c r="Y358" s="8">
        <f>IF(COUNTA(A358:T358)=0,"",IF(F358="Archived","Archived",IF(OR(A358="",B358="",C358="",D358="",E358="",F358&lt;&gt;"Active",COUNTIF(Roles,B358)=0,COUNTIF(Branches,C358)=0,COUNTIF(LearningStatuses,G358)=0,COUNTIF(AssessmentRequired,K358)=0,COUNTIF(AssessmentStatuses,L358)=0,COUNTIF(ActionStatuses,T358)=0,AND(H358&lt;&gt;"",NOT(ISNUMBER(H358))),AND(I358&lt;&gt;"",OR(NOT(ISNUMBER(I358)),I358&gt;TODAY())),AND(J358&lt;&gt;"",NOT(ISNUMBER(J358))),AND(M358&lt;&gt;"",NOT(ISNUMBER(M358))),AND(N358&lt;&gt;"",OR(NOT(ISNUMBER(N358)),N358&gt;TODAY())),AND(S358&lt;&gt;"",NOT(ISNUMBER(S358))),AND(G358="Completed",OR(I358="",P358="",J358="")),AND(G358&lt;&gt;"Completed",OR(I358&lt;&gt;"",H358="")),AND(K358="No",L358&lt;&gt;"Not required"),AND(K358="Yes",OR(L358="Not required",AND(L358&lt;&gt;"Competence confirmed",M358=""))),AND(OR(L358="Competence confirmed",L358="Further support needed"),OR(N358="",O358="",P358="")),AND(L358="Further support needed",T358&lt;&gt;"Open"),X358="Check action details",AND(T358="Closed",OR(Q358="",R358="",P358=""))),"Check required fields/dates","Recorded - verify evidence")))</f>
        <v/>
      </c>
    </row>
    <row r="359" spans="1:25" ht="32" customHeight="1">
      <c r="A359" s="6"/>
      <c r="B359" s="6"/>
      <c r="C359" s="6"/>
      <c r="D359" s="6"/>
      <c r="E359" s="6"/>
      <c r="F359" s="6"/>
      <c r="G359" s="6"/>
      <c r="H359" s="7"/>
      <c r="I359" s="7"/>
      <c r="J359" s="7"/>
      <c r="K359" s="6"/>
      <c r="L359" s="6"/>
      <c r="M359" s="7"/>
      <c r="N359" s="7"/>
      <c r="O359" s="6"/>
      <c r="P359" s="6"/>
      <c r="Q359" s="6"/>
      <c r="R359" s="6"/>
      <c r="S359" s="7"/>
      <c r="T359" s="6"/>
      <c r="U359" s="8">
        <f>IF(OR(A359="",F359&lt;&gt;"Active"),"",IF(G359="Completed","Completed",IF(H359="","Missing deadline",IF(H359&lt;TODAY(),"Overdue learning",IF(H359&lt;=TODAY()+30,"Due within 30 days","Scheduled")))))</f>
        <v/>
      </c>
      <c r="V359" s="8">
        <f>IF(OR(A359="",F359&lt;&gt;"Active"),"",IF(G359&lt;&gt;"Completed","Not yet completed",IF(J359="","Missing review date",IF(J359&lt;TODAY(),"Review overdue",IF(J359&lt;=TODAY()+30,"Review within 30 days","Scheduled")))))</f>
        <v/>
      </c>
      <c r="W359" s="8">
        <f>IF(OR(A359="",F359&lt;&gt;"Active"),"",IF(K359="No","Not required",IF(K359&lt;&gt;"Yes","Check requirement",IF(L359="Further support needed","Competence concern",IF(L359="Competence confirmed","Confirmed",IF(M359="","Missing assessment due",IF(M359&lt;TODAY(),"Assessment overdue","Assessment outstanding")))))))</f>
        <v/>
      </c>
      <c r="X359" s="8">
        <f>IF(OR(A359="",F359&lt;&gt;"Active"),"",IF(T359="Closed","Closed",IF(AND(T359="Not needed",Q359="",R359="",S359=""),"No action",IF(OR(Q359="",R359="",S359="",T359&lt;&gt;"Open"),"Check action details",IF(S359&lt;TODAY(),"Action overdue","Action open")))))</f>
        <v/>
      </c>
      <c r="Y359" s="8">
        <f>IF(COUNTA(A359:T359)=0,"",IF(F359="Archived","Archived",IF(OR(A359="",B359="",C359="",D359="",E359="",F359&lt;&gt;"Active",COUNTIF(Roles,B359)=0,COUNTIF(Branches,C359)=0,COUNTIF(LearningStatuses,G359)=0,COUNTIF(AssessmentRequired,K359)=0,COUNTIF(AssessmentStatuses,L359)=0,COUNTIF(ActionStatuses,T359)=0,AND(H359&lt;&gt;"",NOT(ISNUMBER(H359))),AND(I359&lt;&gt;"",OR(NOT(ISNUMBER(I359)),I359&gt;TODAY())),AND(J359&lt;&gt;"",NOT(ISNUMBER(J359))),AND(M359&lt;&gt;"",NOT(ISNUMBER(M359))),AND(N359&lt;&gt;"",OR(NOT(ISNUMBER(N359)),N359&gt;TODAY())),AND(S359&lt;&gt;"",NOT(ISNUMBER(S359))),AND(G359="Completed",OR(I359="",P359="",J359="")),AND(G359&lt;&gt;"Completed",OR(I359&lt;&gt;"",H359="")),AND(K359="No",L359&lt;&gt;"Not required"),AND(K359="Yes",OR(L359="Not required",AND(L359&lt;&gt;"Competence confirmed",M359=""))),AND(OR(L359="Competence confirmed",L359="Further support needed"),OR(N359="",O359="",P359="")),AND(L359="Further support needed",T359&lt;&gt;"Open"),X359="Check action details",AND(T359="Closed",OR(Q359="",R359="",P359=""))),"Check required fields/dates","Recorded - verify evidence")))</f>
        <v/>
      </c>
    </row>
    <row r="360" spans="1:25" ht="32" customHeight="1">
      <c r="A360" s="6"/>
      <c r="B360" s="6"/>
      <c r="C360" s="6"/>
      <c r="D360" s="6"/>
      <c r="E360" s="6"/>
      <c r="F360" s="6"/>
      <c r="G360" s="6"/>
      <c r="H360" s="7"/>
      <c r="I360" s="7"/>
      <c r="J360" s="7"/>
      <c r="K360" s="6"/>
      <c r="L360" s="6"/>
      <c r="M360" s="7"/>
      <c r="N360" s="7"/>
      <c r="O360" s="6"/>
      <c r="P360" s="6"/>
      <c r="Q360" s="6"/>
      <c r="R360" s="6"/>
      <c r="S360" s="7"/>
      <c r="T360" s="6"/>
      <c r="U360" s="8">
        <f>IF(OR(A360="",F360&lt;&gt;"Active"),"",IF(G360="Completed","Completed",IF(H360="","Missing deadline",IF(H360&lt;TODAY(),"Overdue learning",IF(H360&lt;=TODAY()+30,"Due within 30 days","Scheduled")))))</f>
        <v/>
      </c>
      <c r="V360" s="8">
        <f>IF(OR(A360="",F360&lt;&gt;"Active"),"",IF(G360&lt;&gt;"Completed","Not yet completed",IF(J360="","Missing review date",IF(J360&lt;TODAY(),"Review overdue",IF(J360&lt;=TODAY()+30,"Review within 30 days","Scheduled")))))</f>
        <v/>
      </c>
      <c r="W360" s="8">
        <f>IF(OR(A360="",F360&lt;&gt;"Active"),"",IF(K360="No","Not required",IF(K360&lt;&gt;"Yes","Check requirement",IF(L360="Further support needed","Competence concern",IF(L360="Competence confirmed","Confirmed",IF(M360="","Missing assessment due",IF(M360&lt;TODAY(),"Assessment overdue","Assessment outstanding")))))))</f>
        <v/>
      </c>
      <c r="X360" s="8">
        <f>IF(OR(A360="",F360&lt;&gt;"Active"),"",IF(T360="Closed","Closed",IF(AND(T360="Not needed",Q360="",R360="",S360=""),"No action",IF(OR(Q360="",R360="",S360="",T360&lt;&gt;"Open"),"Check action details",IF(S360&lt;TODAY(),"Action overdue","Action open")))))</f>
        <v/>
      </c>
      <c r="Y360" s="8">
        <f>IF(COUNTA(A360:T360)=0,"",IF(F360="Archived","Archived",IF(OR(A360="",B360="",C360="",D360="",E360="",F360&lt;&gt;"Active",COUNTIF(Roles,B360)=0,COUNTIF(Branches,C360)=0,COUNTIF(LearningStatuses,G360)=0,COUNTIF(AssessmentRequired,K360)=0,COUNTIF(AssessmentStatuses,L360)=0,COUNTIF(ActionStatuses,T360)=0,AND(H360&lt;&gt;"",NOT(ISNUMBER(H360))),AND(I360&lt;&gt;"",OR(NOT(ISNUMBER(I360)),I360&gt;TODAY())),AND(J360&lt;&gt;"",NOT(ISNUMBER(J360))),AND(M360&lt;&gt;"",NOT(ISNUMBER(M360))),AND(N360&lt;&gt;"",OR(NOT(ISNUMBER(N360)),N360&gt;TODAY())),AND(S360&lt;&gt;"",NOT(ISNUMBER(S360))),AND(G360="Completed",OR(I360="",P360="",J360="")),AND(G360&lt;&gt;"Completed",OR(I360&lt;&gt;"",H360="")),AND(K360="No",L360&lt;&gt;"Not required"),AND(K360="Yes",OR(L360="Not required",AND(L360&lt;&gt;"Competence confirmed",M360=""))),AND(OR(L360="Competence confirmed",L360="Further support needed"),OR(N360="",O360="",P360="")),AND(L360="Further support needed",T360&lt;&gt;"Open"),X360="Check action details",AND(T360="Closed",OR(Q360="",R360="",P360=""))),"Check required fields/dates","Recorded - verify evidence")))</f>
        <v/>
      </c>
    </row>
    <row r="361" spans="1:25" ht="32" customHeight="1">
      <c r="A361" s="6"/>
      <c r="B361" s="6"/>
      <c r="C361" s="6"/>
      <c r="D361" s="6"/>
      <c r="E361" s="6"/>
      <c r="F361" s="6"/>
      <c r="G361" s="6"/>
      <c r="H361" s="7"/>
      <c r="I361" s="7"/>
      <c r="J361" s="7"/>
      <c r="K361" s="6"/>
      <c r="L361" s="6"/>
      <c r="M361" s="7"/>
      <c r="N361" s="7"/>
      <c r="O361" s="6"/>
      <c r="P361" s="6"/>
      <c r="Q361" s="6"/>
      <c r="R361" s="6"/>
      <c r="S361" s="7"/>
      <c r="T361" s="6"/>
      <c r="U361" s="8">
        <f>IF(OR(A361="",F361&lt;&gt;"Active"),"",IF(G361="Completed","Completed",IF(H361="","Missing deadline",IF(H361&lt;TODAY(),"Overdue learning",IF(H361&lt;=TODAY()+30,"Due within 30 days","Scheduled")))))</f>
        <v/>
      </c>
      <c r="V361" s="8">
        <f>IF(OR(A361="",F361&lt;&gt;"Active"),"",IF(G361&lt;&gt;"Completed","Not yet completed",IF(J361="","Missing review date",IF(J361&lt;TODAY(),"Review overdue",IF(J361&lt;=TODAY()+30,"Review within 30 days","Scheduled")))))</f>
        <v/>
      </c>
      <c r="W361" s="8">
        <f>IF(OR(A361="",F361&lt;&gt;"Active"),"",IF(K361="No","Not required",IF(K361&lt;&gt;"Yes","Check requirement",IF(L361="Further support needed","Competence concern",IF(L361="Competence confirmed","Confirmed",IF(M361="","Missing assessment due",IF(M361&lt;TODAY(),"Assessment overdue","Assessment outstanding")))))))</f>
        <v/>
      </c>
      <c r="X361" s="8">
        <f>IF(OR(A361="",F361&lt;&gt;"Active"),"",IF(T361="Closed","Closed",IF(AND(T361="Not needed",Q361="",R361="",S361=""),"No action",IF(OR(Q361="",R361="",S361="",T361&lt;&gt;"Open"),"Check action details",IF(S361&lt;TODAY(),"Action overdue","Action open")))))</f>
        <v/>
      </c>
      <c r="Y361" s="8">
        <f>IF(COUNTA(A361:T361)=0,"",IF(F361="Archived","Archived",IF(OR(A361="",B361="",C361="",D361="",E361="",F361&lt;&gt;"Active",COUNTIF(Roles,B361)=0,COUNTIF(Branches,C361)=0,COUNTIF(LearningStatuses,G361)=0,COUNTIF(AssessmentRequired,K361)=0,COUNTIF(AssessmentStatuses,L361)=0,COUNTIF(ActionStatuses,T361)=0,AND(H361&lt;&gt;"",NOT(ISNUMBER(H361))),AND(I361&lt;&gt;"",OR(NOT(ISNUMBER(I361)),I361&gt;TODAY())),AND(J361&lt;&gt;"",NOT(ISNUMBER(J361))),AND(M361&lt;&gt;"",NOT(ISNUMBER(M361))),AND(N361&lt;&gt;"",OR(NOT(ISNUMBER(N361)),N361&gt;TODAY())),AND(S361&lt;&gt;"",NOT(ISNUMBER(S361))),AND(G361="Completed",OR(I361="",P361="",J361="")),AND(G361&lt;&gt;"Completed",OR(I361&lt;&gt;"",H361="")),AND(K361="No",L361&lt;&gt;"Not required"),AND(K361="Yes",OR(L361="Not required",AND(L361&lt;&gt;"Competence confirmed",M361=""))),AND(OR(L361="Competence confirmed",L361="Further support needed"),OR(N361="",O361="",P361="")),AND(L361="Further support needed",T361&lt;&gt;"Open"),X361="Check action details",AND(T361="Closed",OR(Q361="",R361="",P361=""))),"Check required fields/dates","Recorded - verify evidence")))</f>
        <v/>
      </c>
    </row>
    <row r="362" spans="1:25" ht="32" customHeight="1">
      <c r="A362" s="6"/>
      <c r="B362" s="6"/>
      <c r="C362" s="6"/>
      <c r="D362" s="6"/>
      <c r="E362" s="6"/>
      <c r="F362" s="6"/>
      <c r="G362" s="6"/>
      <c r="H362" s="7"/>
      <c r="I362" s="7"/>
      <c r="J362" s="7"/>
      <c r="K362" s="6"/>
      <c r="L362" s="6"/>
      <c r="M362" s="7"/>
      <c r="N362" s="7"/>
      <c r="O362" s="6"/>
      <c r="P362" s="6"/>
      <c r="Q362" s="6"/>
      <c r="R362" s="6"/>
      <c r="S362" s="7"/>
      <c r="T362" s="6"/>
      <c r="U362" s="8">
        <f>IF(OR(A362="",F362&lt;&gt;"Active"),"",IF(G362="Completed","Completed",IF(H362="","Missing deadline",IF(H362&lt;TODAY(),"Overdue learning",IF(H362&lt;=TODAY()+30,"Due within 30 days","Scheduled")))))</f>
        <v/>
      </c>
      <c r="V362" s="8">
        <f>IF(OR(A362="",F362&lt;&gt;"Active"),"",IF(G362&lt;&gt;"Completed","Not yet completed",IF(J362="","Missing review date",IF(J362&lt;TODAY(),"Review overdue",IF(J362&lt;=TODAY()+30,"Review within 30 days","Scheduled")))))</f>
        <v/>
      </c>
      <c r="W362" s="8">
        <f>IF(OR(A362="",F362&lt;&gt;"Active"),"",IF(K362="No","Not required",IF(K362&lt;&gt;"Yes","Check requirement",IF(L362="Further support needed","Competence concern",IF(L362="Competence confirmed","Confirmed",IF(M362="","Missing assessment due",IF(M362&lt;TODAY(),"Assessment overdue","Assessment outstanding")))))))</f>
        <v/>
      </c>
      <c r="X362" s="8">
        <f>IF(OR(A362="",F362&lt;&gt;"Active"),"",IF(T362="Closed","Closed",IF(AND(T362="Not needed",Q362="",R362="",S362=""),"No action",IF(OR(Q362="",R362="",S362="",T362&lt;&gt;"Open"),"Check action details",IF(S362&lt;TODAY(),"Action overdue","Action open")))))</f>
        <v/>
      </c>
      <c r="Y362" s="8">
        <f>IF(COUNTA(A362:T362)=0,"",IF(F362="Archived","Archived",IF(OR(A362="",B362="",C362="",D362="",E362="",F362&lt;&gt;"Active",COUNTIF(Roles,B362)=0,COUNTIF(Branches,C362)=0,COUNTIF(LearningStatuses,G362)=0,COUNTIF(AssessmentRequired,K362)=0,COUNTIF(AssessmentStatuses,L362)=0,COUNTIF(ActionStatuses,T362)=0,AND(H362&lt;&gt;"",NOT(ISNUMBER(H362))),AND(I362&lt;&gt;"",OR(NOT(ISNUMBER(I362)),I362&gt;TODAY())),AND(J362&lt;&gt;"",NOT(ISNUMBER(J362))),AND(M362&lt;&gt;"",NOT(ISNUMBER(M362))),AND(N362&lt;&gt;"",OR(NOT(ISNUMBER(N362)),N362&gt;TODAY())),AND(S362&lt;&gt;"",NOT(ISNUMBER(S362))),AND(G362="Completed",OR(I362="",P362="",J362="")),AND(G362&lt;&gt;"Completed",OR(I362&lt;&gt;"",H362="")),AND(K362="No",L362&lt;&gt;"Not required"),AND(K362="Yes",OR(L362="Not required",AND(L362&lt;&gt;"Competence confirmed",M362=""))),AND(OR(L362="Competence confirmed",L362="Further support needed"),OR(N362="",O362="",P362="")),AND(L362="Further support needed",T362&lt;&gt;"Open"),X362="Check action details",AND(T362="Closed",OR(Q362="",R362="",P362=""))),"Check required fields/dates","Recorded - verify evidence")))</f>
        <v/>
      </c>
    </row>
    <row r="363" spans="1:25" ht="32" customHeight="1">
      <c r="A363" s="6"/>
      <c r="B363" s="6"/>
      <c r="C363" s="6"/>
      <c r="D363" s="6"/>
      <c r="E363" s="6"/>
      <c r="F363" s="6"/>
      <c r="G363" s="6"/>
      <c r="H363" s="7"/>
      <c r="I363" s="7"/>
      <c r="J363" s="7"/>
      <c r="K363" s="6"/>
      <c r="L363" s="6"/>
      <c r="M363" s="7"/>
      <c r="N363" s="7"/>
      <c r="O363" s="6"/>
      <c r="P363" s="6"/>
      <c r="Q363" s="6"/>
      <c r="R363" s="6"/>
      <c r="S363" s="7"/>
      <c r="T363" s="6"/>
      <c r="U363" s="8">
        <f>IF(OR(A363="",F363&lt;&gt;"Active"),"",IF(G363="Completed","Completed",IF(H363="","Missing deadline",IF(H363&lt;TODAY(),"Overdue learning",IF(H363&lt;=TODAY()+30,"Due within 30 days","Scheduled")))))</f>
        <v/>
      </c>
      <c r="V363" s="8">
        <f>IF(OR(A363="",F363&lt;&gt;"Active"),"",IF(G363&lt;&gt;"Completed","Not yet completed",IF(J363="","Missing review date",IF(J363&lt;TODAY(),"Review overdue",IF(J363&lt;=TODAY()+30,"Review within 30 days","Scheduled")))))</f>
        <v/>
      </c>
      <c r="W363" s="8">
        <f>IF(OR(A363="",F363&lt;&gt;"Active"),"",IF(K363="No","Not required",IF(K363&lt;&gt;"Yes","Check requirement",IF(L363="Further support needed","Competence concern",IF(L363="Competence confirmed","Confirmed",IF(M363="","Missing assessment due",IF(M363&lt;TODAY(),"Assessment overdue","Assessment outstanding")))))))</f>
        <v/>
      </c>
      <c r="X363" s="8">
        <f>IF(OR(A363="",F363&lt;&gt;"Active"),"",IF(T363="Closed","Closed",IF(AND(T363="Not needed",Q363="",R363="",S363=""),"No action",IF(OR(Q363="",R363="",S363="",T363&lt;&gt;"Open"),"Check action details",IF(S363&lt;TODAY(),"Action overdue","Action open")))))</f>
        <v/>
      </c>
      <c r="Y363" s="8">
        <f>IF(COUNTA(A363:T363)=0,"",IF(F363="Archived","Archived",IF(OR(A363="",B363="",C363="",D363="",E363="",F363&lt;&gt;"Active",COUNTIF(Roles,B363)=0,COUNTIF(Branches,C363)=0,COUNTIF(LearningStatuses,G363)=0,COUNTIF(AssessmentRequired,K363)=0,COUNTIF(AssessmentStatuses,L363)=0,COUNTIF(ActionStatuses,T363)=0,AND(H363&lt;&gt;"",NOT(ISNUMBER(H363))),AND(I363&lt;&gt;"",OR(NOT(ISNUMBER(I363)),I363&gt;TODAY())),AND(J363&lt;&gt;"",NOT(ISNUMBER(J363))),AND(M363&lt;&gt;"",NOT(ISNUMBER(M363))),AND(N363&lt;&gt;"",OR(NOT(ISNUMBER(N363)),N363&gt;TODAY())),AND(S363&lt;&gt;"",NOT(ISNUMBER(S363))),AND(G363="Completed",OR(I363="",P363="",J363="")),AND(G363&lt;&gt;"Completed",OR(I363&lt;&gt;"",H363="")),AND(K363="No",L363&lt;&gt;"Not required"),AND(K363="Yes",OR(L363="Not required",AND(L363&lt;&gt;"Competence confirmed",M363=""))),AND(OR(L363="Competence confirmed",L363="Further support needed"),OR(N363="",O363="",P363="")),AND(L363="Further support needed",T363&lt;&gt;"Open"),X363="Check action details",AND(T363="Closed",OR(Q363="",R363="",P363=""))),"Check required fields/dates","Recorded - verify evidence")))</f>
        <v/>
      </c>
    </row>
    <row r="364" spans="1:25" ht="32" customHeight="1">
      <c r="A364" s="6"/>
      <c r="B364" s="6"/>
      <c r="C364" s="6"/>
      <c r="D364" s="6"/>
      <c r="E364" s="6"/>
      <c r="F364" s="6"/>
      <c r="G364" s="6"/>
      <c r="H364" s="7"/>
      <c r="I364" s="7"/>
      <c r="J364" s="7"/>
      <c r="K364" s="6"/>
      <c r="L364" s="6"/>
      <c r="M364" s="7"/>
      <c r="N364" s="7"/>
      <c r="O364" s="6"/>
      <c r="P364" s="6"/>
      <c r="Q364" s="6"/>
      <c r="R364" s="6"/>
      <c r="S364" s="7"/>
      <c r="T364" s="6"/>
      <c r="U364" s="8">
        <f>IF(OR(A364="",F364&lt;&gt;"Active"),"",IF(G364="Completed","Completed",IF(H364="","Missing deadline",IF(H364&lt;TODAY(),"Overdue learning",IF(H364&lt;=TODAY()+30,"Due within 30 days","Scheduled")))))</f>
        <v/>
      </c>
      <c r="V364" s="8">
        <f>IF(OR(A364="",F364&lt;&gt;"Active"),"",IF(G364&lt;&gt;"Completed","Not yet completed",IF(J364="","Missing review date",IF(J364&lt;TODAY(),"Review overdue",IF(J364&lt;=TODAY()+30,"Review within 30 days","Scheduled")))))</f>
        <v/>
      </c>
      <c r="W364" s="8">
        <f>IF(OR(A364="",F364&lt;&gt;"Active"),"",IF(K364="No","Not required",IF(K364&lt;&gt;"Yes","Check requirement",IF(L364="Further support needed","Competence concern",IF(L364="Competence confirmed","Confirmed",IF(M364="","Missing assessment due",IF(M364&lt;TODAY(),"Assessment overdue","Assessment outstanding")))))))</f>
        <v/>
      </c>
      <c r="X364" s="8">
        <f>IF(OR(A364="",F364&lt;&gt;"Active"),"",IF(T364="Closed","Closed",IF(AND(T364="Not needed",Q364="",R364="",S364=""),"No action",IF(OR(Q364="",R364="",S364="",T364&lt;&gt;"Open"),"Check action details",IF(S364&lt;TODAY(),"Action overdue","Action open")))))</f>
        <v/>
      </c>
      <c r="Y364" s="8">
        <f>IF(COUNTA(A364:T364)=0,"",IF(F364="Archived","Archived",IF(OR(A364="",B364="",C364="",D364="",E364="",F364&lt;&gt;"Active",COUNTIF(Roles,B364)=0,COUNTIF(Branches,C364)=0,COUNTIF(LearningStatuses,G364)=0,COUNTIF(AssessmentRequired,K364)=0,COUNTIF(AssessmentStatuses,L364)=0,COUNTIF(ActionStatuses,T364)=0,AND(H364&lt;&gt;"",NOT(ISNUMBER(H364))),AND(I364&lt;&gt;"",OR(NOT(ISNUMBER(I364)),I364&gt;TODAY())),AND(J364&lt;&gt;"",NOT(ISNUMBER(J364))),AND(M364&lt;&gt;"",NOT(ISNUMBER(M364))),AND(N364&lt;&gt;"",OR(NOT(ISNUMBER(N364)),N364&gt;TODAY())),AND(S364&lt;&gt;"",NOT(ISNUMBER(S364))),AND(G364="Completed",OR(I364="",P364="",J364="")),AND(G364&lt;&gt;"Completed",OR(I364&lt;&gt;"",H364="")),AND(K364="No",L364&lt;&gt;"Not required"),AND(K364="Yes",OR(L364="Not required",AND(L364&lt;&gt;"Competence confirmed",M364=""))),AND(OR(L364="Competence confirmed",L364="Further support needed"),OR(N364="",O364="",P364="")),AND(L364="Further support needed",T364&lt;&gt;"Open"),X364="Check action details",AND(T364="Closed",OR(Q364="",R364="",P364=""))),"Check required fields/dates","Recorded - verify evidence")))</f>
        <v/>
      </c>
    </row>
    <row r="365" spans="1:25" ht="32" customHeight="1">
      <c r="A365" s="6"/>
      <c r="B365" s="6"/>
      <c r="C365" s="6"/>
      <c r="D365" s="6"/>
      <c r="E365" s="6"/>
      <c r="F365" s="6"/>
      <c r="G365" s="6"/>
      <c r="H365" s="7"/>
      <c r="I365" s="7"/>
      <c r="J365" s="7"/>
      <c r="K365" s="6"/>
      <c r="L365" s="6"/>
      <c r="M365" s="7"/>
      <c r="N365" s="7"/>
      <c r="O365" s="6"/>
      <c r="P365" s="6"/>
      <c r="Q365" s="6"/>
      <c r="R365" s="6"/>
      <c r="S365" s="7"/>
      <c r="T365" s="6"/>
      <c r="U365" s="8">
        <f>IF(OR(A365="",F365&lt;&gt;"Active"),"",IF(G365="Completed","Completed",IF(H365="","Missing deadline",IF(H365&lt;TODAY(),"Overdue learning",IF(H365&lt;=TODAY()+30,"Due within 30 days","Scheduled")))))</f>
        <v/>
      </c>
      <c r="V365" s="8">
        <f>IF(OR(A365="",F365&lt;&gt;"Active"),"",IF(G365&lt;&gt;"Completed","Not yet completed",IF(J365="","Missing review date",IF(J365&lt;TODAY(),"Review overdue",IF(J365&lt;=TODAY()+30,"Review within 30 days","Scheduled")))))</f>
        <v/>
      </c>
      <c r="W365" s="8">
        <f>IF(OR(A365="",F365&lt;&gt;"Active"),"",IF(K365="No","Not required",IF(K365&lt;&gt;"Yes","Check requirement",IF(L365="Further support needed","Competence concern",IF(L365="Competence confirmed","Confirmed",IF(M365="","Missing assessment due",IF(M365&lt;TODAY(),"Assessment overdue","Assessment outstanding")))))))</f>
        <v/>
      </c>
      <c r="X365" s="8">
        <f>IF(OR(A365="",F365&lt;&gt;"Active"),"",IF(T365="Closed","Closed",IF(AND(T365="Not needed",Q365="",R365="",S365=""),"No action",IF(OR(Q365="",R365="",S365="",T365&lt;&gt;"Open"),"Check action details",IF(S365&lt;TODAY(),"Action overdue","Action open")))))</f>
        <v/>
      </c>
      <c r="Y365" s="8">
        <f>IF(COUNTA(A365:T365)=0,"",IF(F365="Archived","Archived",IF(OR(A365="",B365="",C365="",D365="",E365="",F365&lt;&gt;"Active",COUNTIF(Roles,B365)=0,COUNTIF(Branches,C365)=0,COUNTIF(LearningStatuses,G365)=0,COUNTIF(AssessmentRequired,K365)=0,COUNTIF(AssessmentStatuses,L365)=0,COUNTIF(ActionStatuses,T365)=0,AND(H365&lt;&gt;"",NOT(ISNUMBER(H365))),AND(I365&lt;&gt;"",OR(NOT(ISNUMBER(I365)),I365&gt;TODAY())),AND(J365&lt;&gt;"",NOT(ISNUMBER(J365))),AND(M365&lt;&gt;"",NOT(ISNUMBER(M365))),AND(N365&lt;&gt;"",OR(NOT(ISNUMBER(N365)),N365&gt;TODAY())),AND(S365&lt;&gt;"",NOT(ISNUMBER(S365))),AND(G365="Completed",OR(I365="",P365="",J365="")),AND(G365&lt;&gt;"Completed",OR(I365&lt;&gt;"",H365="")),AND(K365="No",L365&lt;&gt;"Not required"),AND(K365="Yes",OR(L365="Not required",AND(L365&lt;&gt;"Competence confirmed",M365=""))),AND(OR(L365="Competence confirmed",L365="Further support needed"),OR(N365="",O365="",P365="")),AND(L365="Further support needed",T365&lt;&gt;"Open"),X365="Check action details",AND(T365="Closed",OR(Q365="",R365="",P365=""))),"Check required fields/dates","Recorded - verify evidence")))</f>
        <v/>
      </c>
    </row>
    <row r="366" spans="1:25" ht="32" customHeight="1">
      <c r="A366" s="6"/>
      <c r="B366" s="6"/>
      <c r="C366" s="6"/>
      <c r="D366" s="6"/>
      <c r="E366" s="6"/>
      <c r="F366" s="6"/>
      <c r="G366" s="6"/>
      <c r="H366" s="7"/>
      <c r="I366" s="7"/>
      <c r="J366" s="7"/>
      <c r="K366" s="6"/>
      <c r="L366" s="6"/>
      <c r="M366" s="7"/>
      <c r="N366" s="7"/>
      <c r="O366" s="6"/>
      <c r="P366" s="6"/>
      <c r="Q366" s="6"/>
      <c r="R366" s="6"/>
      <c r="S366" s="7"/>
      <c r="T366" s="6"/>
      <c r="U366" s="8">
        <f>IF(OR(A366="",F366&lt;&gt;"Active"),"",IF(G366="Completed","Completed",IF(H366="","Missing deadline",IF(H366&lt;TODAY(),"Overdue learning",IF(H366&lt;=TODAY()+30,"Due within 30 days","Scheduled")))))</f>
        <v/>
      </c>
      <c r="V366" s="8">
        <f>IF(OR(A366="",F366&lt;&gt;"Active"),"",IF(G366&lt;&gt;"Completed","Not yet completed",IF(J366="","Missing review date",IF(J366&lt;TODAY(),"Review overdue",IF(J366&lt;=TODAY()+30,"Review within 30 days","Scheduled")))))</f>
        <v/>
      </c>
      <c r="W366" s="8">
        <f>IF(OR(A366="",F366&lt;&gt;"Active"),"",IF(K366="No","Not required",IF(K366&lt;&gt;"Yes","Check requirement",IF(L366="Further support needed","Competence concern",IF(L366="Competence confirmed","Confirmed",IF(M366="","Missing assessment due",IF(M366&lt;TODAY(),"Assessment overdue","Assessment outstanding")))))))</f>
        <v/>
      </c>
      <c r="X366" s="8">
        <f>IF(OR(A366="",F366&lt;&gt;"Active"),"",IF(T366="Closed","Closed",IF(AND(T366="Not needed",Q366="",R366="",S366=""),"No action",IF(OR(Q366="",R366="",S366="",T366&lt;&gt;"Open"),"Check action details",IF(S366&lt;TODAY(),"Action overdue","Action open")))))</f>
        <v/>
      </c>
      <c r="Y366" s="8">
        <f>IF(COUNTA(A366:T366)=0,"",IF(F366="Archived","Archived",IF(OR(A366="",B366="",C366="",D366="",E366="",F366&lt;&gt;"Active",COUNTIF(Roles,B366)=0,COUNTIF(Branches,C366)=0,COUNTIF(LearningStatuses,G366)=0,COUNTIF(AssessmentRequired,K366)=0,COUNTIF(AssessmentStatuses,L366)=0,COUNTIF(ActionStatuses,T366)=0,AND(H366&lt;&gt;"",NOT(ISNUMBER(H366))),AND(I366&lt;&gt;"",OR(NOT(ISNUMBER(I366)),I366&gt;TODAY())),AND(J366&lt;&gt;"",NOT(ISNUMBER(J366))),AND(M366&lt;&gt;"",NOT(ISNUMBER(M366))),AND(N366&lt;&gt;"",OR(NOT(ISNUMBER(N366)),N366&gt;TODAY())),AND(S366&lt;&gt;"",NOT(ISNUMBER(S366))),AND(G366="Completed",OR(I366="",P366="",J366="")),AND(G366&lt;&gt;"Completed",OR(I366&lt;&gt;"",H366="")),AND(K366="No",L366&lt;&gt;"Not required"),AND(K366="Yes",OR(L366="Not required",AND(L366&lt;&gt;"Competence confirmed",M366=""))),AND(OR(L366="Competence confirmed",L366="Further support needed"),OR(N366="",O366="",P366="")),AND(L366="Further support needed",T366&lt;&gt;"Open"),X366="Check action details",AND(T366="Closed",OR(Q366="",R366="",P366=""))),"Check required fields/dates","Recorded - verify evidence")))</f>
        <v/>
      </c>
    </row>
    <row r="367" spans="1:25" ht="32" customHeight="1">
      <c r="A367" s="6"/>
      <c r="B367" s="6"/>
      <c r="C367" s="6"/>
      <c r="D367" s="6"/>
      <c r="E367" s="6"/>
      <c r="F367" s="6"/>
      <c r="G367" s="6"/>
      <c r="H367" s="7"/>
      <c r="I367" s="7"/>
      <c r="J367" s="7"/>
      <c r="K367" s="6"/>
      <c r="L367" s="6"/>
      <c r="M367" s="7"/>
      <c r="N367" s="7"/>
      <c r="O367" s="6"/>
      <c r="P367" s="6"/>
      <c r="Q367" s="6"/>
      <c r="R367" s="6"/>
      <c r="S367" s="7"/>
      <c r="T367" s="6"/>
      <c r="U367" s="8">
        <f>IF(OR(A367="",F367&lt;&gt;"Active"),"",IF(G367="Completed","Completed",IF(H367="","Missing deadline",IF(H367&lt;TODAY(),"Overdue learning",IF(H367&lt;=TODAY()+30,"Due within 30 days","Scheduled")))))</f>
        <v/>
      </c>
      <c r="V367" s="8">
        <f>IF(OR(A367="",F367&lt;&gt;"Active"),"",IF(G367&lt;&gt;"Completed","Not yet completed",IF(J367="","Missing review date",IF(J367&lt;TODAY(),"Review overdue",IF(J367&lt;=TODAY()+30,"Review within 30 days","Scheduled")))))</f>
        <v/>
      </c>
      <c r="W367" s="8">
        <f>IF(OR(A367="",F367&lt;&gt;"Active"),"",IF(K367="No","Not required",IF(K367&lt;&gt;"Yes","Check requirement",IF(L367="Further support needed","Competence concern",IF(L367="Competence confirmed","Confirmed",IF(M367="","Missing assessment due",IF(M367&lt;TODAY(),"Assessment overdue","Assessment outstanding")))))))</f>
        <v/>
      </c>
      <c r="X367" s="8">
        <f>IF(OR(A367="",F367&lt;&gt;"Active"),"",IF(T367="Closed","Closed",IF(AND(T367="Not needed",Q367="",R367="",S367=""),"No action",IF(OR(Q367="",R367="",S367="",T367&lt;&gt;"Open"),"Check action details",IF(S367&lt;TODAY(),"Action overdue","Action open")))))</f>
        <v/>
      </c>
      <c r="Y367" s="8">
        <f>IF(COUNTA(A367:T367)=0,"",IF(F367="Archived","Archived",IF(OR(A367="",B367="",C367="",D367="",E367="",F367&lt;&gt;"Active",COUNTIF(Roles,B367)=0,COUNTIF(Branches,C367)=0,COUNTIF(LearningStatuses,G367)=0,COUNTIF(AssessmentRequired,K367)=0,COUNTIF(AssessmentStatuses,L367)=0,COUNTIF(ActionStatuses,T367)=0,AND(H367&lt;&gt;"",NOT(ISNUMBER(H367))),AND(I367&lt;&gt;"",OR(NOT(ISNUMBER(I367)),I367&gt;TODAY())),AND(J367&lt;&gt;"",NOT(ISNUMBER(J367))),AND(M367&lt;&gt;"",NOT(ISNUMBER(M367))),AND(N367&lt;&gt;"",OR(NOT(ISNUMBER(N367)),N367&gt;TODAY())),AND(S367&lt;&gt;"",NOT(ISNUMBER(S367))),AND(G367="Completed",OR(I367="",P367="",J367="")),AND(G367&lt;&gt;"Completed",OR(I367&lt;&gt;"",H367="")),AND(K367="No",L367&lt;&gt;"Not required"),AND(K367="Yes",OR(L367="Not required",AND(L367&lt;&gt;"Competence confirmed",M367=""))),AND(OR(L367="Competence confirmed",L367="Further support needed"),OR(N367="",O367="",P367="")),AND(L367="Further support needed",T367&lt;&gt;"Open"),X367="Check action details",AND(T367="Closed",OR(Q367="",R367="",P367=""))),"Check required fields/dates","Recorded - verify evidence")))</f>
        <v/>
      </c>
    </row>
    <row r="368" spans="1:25" ht="32" customHeight="1">
      <c r="A368" s="6"/>
      <c r="B368" s="6"/>
      <c r="C368" s="6"/>
      <c r="D368" s="6"/>
      <c r="E368" s="6"/>
      <c r="F368" s="6"/>
      <c r="G368" s="6"/>
      <c r="H368" s="7"/>
      <c r="I368" s="7"/>
      <c r="J368" s="7"/>
      <c r="K368" s="6"/>
      <c r="L368" s="6"/>
      <c r="M368" s="7"/>
      <c r="N368" s="7"/>
      <c r="O368" s="6"/>
      <c r="P368" s="6"/>
      <c r="Q368" s="6"/>
      <c r="R368" s="6"/>
      <c r="S368" s="7"/>
      <c r="T368" s="6"/>
      <c r="U368" s="8">
        <f>IF(OR(A368="",F368&lt;&gt;"Active"),"",IF(G368="Completed","Completed",IF(H368="","Missing deadline",IF(H368&lt;TODAY(),"Overdue learning",IF(H368&lt;=TODAY()+30,"Due within 30 days","Scheduled")))))</f>
        <v/>
      </c>
      <c r="V368" s="8">
        <f>IF(OR(A368="",F368&lt;&gt;"Active"),"",IF(G368&lt;&gt;"Completed","Not yet completed",IF(J368="","Missing review date",IF(J368&lt;TODAY(),"Review overdue",IF(J368&lt;=TODAY()+30,"Review within 30 days","Scheduled")))))</f>
        <v/>
      </c>
      <c r="W368" s="8">
        <f>IF(OR(A368="",F368&lt;&gt;"Active"),"",IF(K368="No","Not required",IF(K368&lt;&gt;"Yes","Check requirement",IF(L368="Further support needed","Competence concern",IF(L368="Competence confirmed","Confirmed",IF(M368="","Missing assessment due",IF(M368&lt;TODAY(),"Assessment overdue","Assessment outstanding")))))))</f>
        <v/>
      </c>
      <c r="X368" s="8">
        <f>IF(OR(A368="",F368&lt;&gt;"Active"),"",IF(T368="Closed","Closed",IF(AND(T368="Not needed",Q368="",R368="",S368=""),"No action",IF(OR(Q368="",R368="",S368="",T368&lt;&gt;"Open"),"Check action details",IF(S368&lt;TODAY(),"Action overdue","Action open")))))</f>
        <v/>
      </c>
      <c r="Y368" s="8">
        <f>IF(COUNTA(A368:T368)=0,"",IF(F368="Archived","Archived",IF(OR(A368="",B368="",C368="",D368="",E368="",F368&lt;&gt;"Active",COUNTIF(Roles,B368)=0,COUNTIF(Branches,C368)=0,COUNTIF(LearningStatuses,G368)=0,COUNTIF(AssessmentRequired,K368)=0,COUNTIF(AssessmentStatuses,L368)=0,COUNTIF(ActionStatuses,T368)=0,AND(H368&lt;&gt;"",NOT(ISNUMBER(H368))),AND(I368&lt;&gt;"",OR(NOT(ISNUMBER(I368)),I368&gt;TODAY())),AND(J368&lt;&gt;"",NOT(ISNUMBER(J368))),AND(M368&lt;&gt;"",NOT(ISNUMBER(M368))),AND(N368&lt;&gt;"",OR(NOT(ISNUMBER(N368)),N368&gt;TODAY())),AND(S368&lt;&gt;"",NOT(ISNUMBER(S368))),AND(G368="Completed",OR(I368="",P368="",J368="")),AND(G368&lt;&gt;"Completed",OR(I368&lt;&gt;"",H368="")),AND(K368="No",L368&lt;&gt;"Not required"),AND(K368="Yes",OR(L368="Not required",AND(L368&lt;&gt;"Competence confirmed",M368=""))),AND(OR(L368="Competence confirmed",L368="Further support needed"),OR(N368="",O368="",P368="")),AND(L368="Further support needed",T368&lt;&gt;"Open"),X368="Check action details",AND(T368="Closed",OR(Q368="",R368="",P368=""))),"Check required fields/dates","Recorded - verify evidence")))</f>
        <v/>
      </c>
    </row>
    <row r="369" spans="1:25" ht="32" customHeight="1">
      <c r="A369" s="6"/>
      <c r="B369" s="6"/>
      <c r="C369" s="6"/>
      <c r="D369" s="6"/>
      <c r="E369" s="6"/>
      <c r="F369" s="6"/>
      <c r="G369" s="6"/>
      <c r="H369" s="7"/>
      <c r="I369" s="7"/>
      <c r="J369" s="7"/>
      <c r="K369" s="6"/>
      <c r="L369" s="6"/>
      <c r="M369" s="7"/>
      <c r="N369" s="7"/>
      <c r="O369" s="6"/>
      <c r="P369" s="6"/>
      <c r="Q369" s="6"/>
      <c r="R369" s="6"/>
      <c r="S369" s="7"/>
      <c r="T369" s="6"/>
      <c r="U369" s="8">
        <f>IF(OR(A369="",F369&lt;&gt;"Active"),"",IF(G369="Completed","Completed",IF(H369="","Missing deadline",IF(H369&lt;TODAY(),"Overdue learning",IF(H369&lt;=TODAY()+30,"Due within 30 days","Scheduled")))))</f>
        <v/>
      </c>
      <c r="V369" s="8">
        <f>IF(OR(A369="",F369&lt;&gt;"Active"),"",IF(G369&lt;&gt;"Completed","Not yet completed",IF(J369="","Missing review date",IF(J369&lt;TODAY(),"Review overdue",IF(J369&lt;=TODAY()+30,"Review within 30 days","Scheduled")))))</f>
        <v/>
      </c>
      <c r="W369" s="8">
        <f>IF(OR(A369="",F369&lt;&gt;"Active"),"",IF(K369="No","Not required",IF(K369&lt;&gt;"Yes","Check requirement",IF(L369="Further support needed","Competence concern",IF(L369="Competence confirmed","Confirmed",IF(M369="","Missing assessment due",IF(M369&lt;TODAY(),"Assessment overdue","Assessment outstanding")))))))</f>
        <v/>
      </c>
      <c r="X369" s="8">
        <f>IF(OR(A369="",F369&lt;&gt;"Active"),"",IF(T369="Closed","Closed",IF(AND(T369="Not needed",Q369="",R369="",S369=""),"No action",IF(OR(Q369="",R369="",S369="",T369&lt;&gt;"Open"),"Check action details",IF(S369&lt;TODAY(),"Action overdue","Action open")))))</f>
        <v/>
      </c>
      <c r="Y369" s="8">
        <f>IF(COUNTA(A369:T369)=0,"",IF(F369="Archived","Archived",IF(OR(A369="",B369="",C369="",D369="",E369="",F369&lt;&gt;"Active",COUNTIF(Roles,B369)=0,COUNTIF(Branches,C369)=0,COUNTIF(LearningStatuses,G369)=0,COUNTIF(AssessmentRequired,K369)=0,COUNTIF(AssessmentStatuses,L369)=0,COUNTIF(ActionStatuses,T369)=0,AND(H369&lt;&gt;"",NOT(ISNUMBER(H369))),AND(I369&lt;&gt;"",OR(NOT(ISNUMBER(I369)),I369&gt;TODAY())),AND(J369&lt;&gt;"",NOT(ISNUMBER(J369))),AND(M369&lt;&gt;"",NOT(ISNUMBER(M369))),AND(N369&lt;&gt;"",OR(NOT(ISNUMBER(N369)),N369&gt;TODAY())),AND(S369&lt;&gt;"",NOT(ISNUMBER(S369))),AND(G369="Completed",OR(I369="",P369="",J369="")),AND(G369&lt;&gt;"Completed",OR(I369&lt;&gt;"",H369="")),AND(K369="No",L369&lt;&gt;"Not required"),AND(K369="Yes",OR(L369="Not required",AND(L369&lt;&gt;"Competence confirmed",M369=""))),AND(OR(L369="Competence confirmed",L369="Further support needed"),OR(N369="",O369="",P369="")),AND(L369="Further support needed",T369&lt;&gt;"Open"),X369="Check action details",AND(T369="Closed",OR(Q369="",R369="",P369=""))),"Check required fields/dates","Recorded - verify evidence")))</f>
        <v/>
      </c>
    </row>
    <row r="370" spans="1:25" ht="32" customHeight="1">
      <c r="A370" s="6"/>
      <c r="B370" s="6"/>
      <c r="C370" s="6"/>
      <c r="D370" s="6"/>
      <c r="E370" s="6"/>
      <c r="F370" s="6"/>
      <c r="G370" s="6"/>
      <c r="H370" s="7"/>
      <c r="I370" s="7"/>
      <c r="J370" s="7"/>
      <c r="K370" s="6"/>
      <c r="L370" s="6"/>
      <c r="M370" s="7"/>
      <c r="N370" s="7"/>
      <c r="O370" s="6"/>
      <c r="P370" s="6"/>
      <c r="Q370" s="6"/>
      <c r="R370" s="6"/>
      <c r="S370" s="7"/>
      <c r="T370" s="6"/>
      <c r="U370" s="8">
        <f>IF(OR(A370="",F370&lt;&gt;"Active"),"",IF(G370="Completed","Completed",IF(H370="","Missing deadline",IF(H370&lt;TODAY(),"Overdue learning",IF(H370&lt;=TODAY()+30,"Due within 30 days","Scheduled")))))</f>
        <v/>
      </c>
      <c r="V370" s="8">
        <f>IF(OR(A370="",F370&lt;&gt;"Active"),"",IF(G370&lt;&gt;"Completed","Not yet completed",IF(J370="","Missing review date",IF(J370&lt;TODAY(),"Review overdue",IF(J370&lt;=TODAY()+30,"Review within 30 days","Scheduled")))))</f>
        <v/>
      </c>
      <c r="W370" s="8">
        <f>IF(OR(A370="",F370&lt;&gt;"Active"),"",IF(K370="No","Not required",IF(K370&lt;&gt;"Yes","Check requirement",IF(L370="Further support needed","Competence concern",IF(L370="Competence confirmed","Confirmed",IF(M370="","Missing assessment due",IF(M370&lt;TODAY(),"Assessment overdue","Assessment outstanding")))))))</f>
        <v/>
      </c>
      <c r="X370" s="8">
        <f>IF(OR(A370="",F370&lt;&gt;"Active"),"",IF(T370="Closed","Closed",IF(AND(T370="Not needed",Q370="",R370="",S370=""),"No action",IF(OR(Q370="",R370="",S370="",T370&lt;&gt;"Open"),"Check action details",IF(S370&lt;TODAY(),"Action overdue","Action open")))))</f>
        <v/>
      </c>
      <c r="Y370" s="8">
        <f>IF(COUNTA(A370:T370)=0,"",IF(F370="Archived","Archived",IF(OR(A370="",B370="",C370="",D370="",E370="",F370&lt;&gt;"Active",COUNTIF(Roles,B370)=0,COUNTIF(Branches,C370)=0,COUNTIF(LearningStatuses,G370)=0,COUNTIF(AssessmentRequired,K370)=0,COUNTIF(AssessmentStatuses,L370)=0,COUNTIF(ActionStatuses,T370)=0,AND(H370&lt;&gt;"",NOT(ISNUMBER(H370))),AND(I370&lt;&gt;"",OR(NOT(ISNUMBER(I370)),I370&gt;TODAY())),AND(J370&lt;&gt;"",NOT(ISNUMBER(J370))),AND(M370&lt;&gt;"",NOT(ISNUMBER(M370))),AND(N370&lt;&gt;"",OR(NOT(ISNUMBER(N370)),N370&gt;TODAY())),AND(S370&lt;&gt;"",NOT(ISNUMBER(S370))),AND(G370="Completed",OR(I370="",P370="",J370="")),AND(G370&lt;&gt;"Completed",OR(I370&lt;&gt;"",H370="")),AND(K370="No",L370&lt;&gt;"Not required"),AND(K370="Yes",OR(L370="Not required",AND(L370&lt;&gt;"Competence confirmed",M370=""))),AND(OR(L370="Competence confirmed",L370="Further support needed"),OR(N370="",O370="",P370="")),AND(L370="Further support needed",T370&lt;&gt;"Open"),X370="Check action details",AND(T370="Closed",OR(Q370="",R370="",P370=""))),"Check required fields/dates","Recorded - verify evidence")))</f>
        <v/>
      </c>
    </row>
    <row r="371" spans="1:25" ht="32" customHeight="1">
      <c r="A371" s="6"/>
      <c r="B371" s="6"/>
      <c r="C371" s="6"/>
      <c r="D371" s="6"/>
      <c r="E371" s="6"/>
      <c r="F371" s="6"/>
      <c r="G371" s="6"/>
      <c r="H371" s="7"/>
      <c r="I371" s="7"/>
      <c r="J371" s="7"/>
      <c r="K371" s="6"/>
      <c r="L371" s="6"/>
      <c r="M371" s="7"/>
      <c r="N371" s="7"/>
      <c r="O371" s="6"/>
      <c r="P371" s="6"/>
      <c r="Q371" s="6"/>
      <c r="R371" s="6"/>
      <c r="S371" s="7"/>
      <c r="T371" s="6"/>
      <c r="U371" s="8">
        <f>IF(OR(A371="",F371&lt;&gt;"Active"),"",IF(G371="Completed","Completed",IF(H371="","Missing deadline",IF(H371&lt;TODAY(),"Overdue learning",IF(H371&lt;=TODAY()+30,"Due within 30 days","Scheduled")))))</f>
        <v/>
      </c>
      <c r="V371" s="8">
        <f>IF(OR(A371="",F371&lt;&gt;"Active"),"",IF(G371&lt;&gt;"Completed","Not yet completed",IF(J371="","Missing review date",IF(J371&lt;TODAY(),"Review overdue",IF(J371&lt;=TODAY()+30,"Review within 30 days","Scheduled")))))</f>
        <v/>
      </c>
      <c r="W371" s="8">
        <f>IF(OR(A371="",F371&lt;&gt;"Active"),"",IF(K371="No","Not required",IF(K371&lt;&gt;"Yes","Check requirement",IF(L371="Further support needed","Competence concern",IF(L371="Competence confirmed","Confirmed",IF(M371="","Missing assessment due",IF(M371&lt;TODAY(),"Assessment overdue","Assessment outstanding")))))))</f>
        <v/>
      </c>
      <c r="X371" s="8">
        <f>IF(OR(A371="",F371&lt;&gt;"Active"),"",IF(T371="Closed","Closed",IF(AND(T371="Not needed",Q371="",R371="",S371=""),"No action",IF(OR(Q371="",R371="",S371="",T371&lt;&gt;"Open"),"Check action details",IF(S371&lt;TODAY(),"Action overdue","Action open")))))</f>
        <v/>
      </c>
      <c r="Y371" s="8">
        <f>IF(COUNTA(A371:T371)=0,"",IF(F371="Archived","Archived",IF(OR(A371="",B371="",C371="",D371="",E371="",F371&lt;&gt;"Active",COUNTIF(Roles,B371)=0,COUNTIF(Branches,C371)=0,COUNTIF(LearningStatuses,G371)=0,COUNTIF(AssessmentRequired,K371)=0,COUNTIF(AssessmentStatuses,L371)=0,COUNTIF(ActionStatuses,T371)=0,AND(H371&lt;&gt;"",NOT(ISNUMBER(H371))),AND(I371&lt;&gt;"",OR(NOT(ISNUMBER(I371)),I371&gt;TODAY())),AND(J371&lt;&gt;"",NOT(ISNUMBER(J371))),AND(M371&lt;&gt;"",NOT(ISNUMBER(M371))),AND(N371&lt;&gt;"",OR(NOT(ISNUMBER(N371)),N371&gt;TODAY())),AND(S371&lt;&gt;"",NOT(ISNUMBER(S371))),AND(G371="Completed",OR(I371="",P371="",J371="")),AND(G371&lt;&gt;"Completed",OR(I371&lt;&gt;"",H371="")),AND(K371="No",L371&lt;&gt;"Not required"),AND(K371="Yes",OR(L371="Not required",AND(L371&lt;&gt;"Competence confirmed",M371=""))),AND(OR(L371="Competence confirmed",L371="Further support needed"),OR(N371="",O371="",P371="")),AND(L371="Further support needed",T371&lt;&gt;"Open"),X371="Check action details",AND(T371="Closed",OR(Q371="",R371="",P371=""))),"Check required fields/dates","Recorded - verify evidence")))</f>
        <v/>
      </c>
    </row>
    <row r="372" spans="1:25" ht="32" customHeight="1">
      <c r="A372" s="6"/>
      <c r="B372" s="6"/>
      <c r="C372" s="6"/>
      <c r="D372" s="6"/>
      <c r="E372" s="6"/>
      <c r="F372" s="6"/>
      <c r="G372" s="6"/>
      <c r="H372" s="7"/>
      <c r="I372" s="7"/>
      <c r="J372" s="7"/>
      <c r="K372" s="6"/>
      <c r="L372" s="6"/>
      <c r="M372" s="7"/>
      <c r="N372" s="7"/>
      <c r="O372" s="6"/>
      <c r="P372" s="6"/>
      <c r="Q372" s="6"/>
      <c r="R372" s="6"/>
      <c r="S372" s="7"/>
      <c r="T372" s="6"/>
      <c r="U372" s="8">
        <f>IF(OR(A372="",F372&lt;&gt;"Active"),"",IF(G372="Completed","Completed",IF(H372="","Missing deadline",IF(H372&lt;TODAY(),"Overdue learning",IF(H372&lt;=TODAY()+30,"Due within 30 days","Scheduled")))))</f>
        <v/>
      </c>
      <c r="V372" s="8">
        <f>IF(OR(A372="",F372&lt;&gt;"Active"),"",IF(G372&lt;&gt;"Completed","Not yet completed",IF(J372="","Missing review date",IF(J372&lt;TODAY(),"Review overdue",IF(J372&lt;=TODAY()+30,"Review within 30 days","Scheduled")))))</f>
        <v/>
      </c>
      <c r="W372" s="8">
        <f>IF(OR(A372="",F372&lt;&gt;"Active"),"",IF(K372="No","Not required",IF(K372&lt;&gt;"Yes","Check requirement",IF(L372="Further support needed","Competence concern",IF(L372="Competence confirmed","Confirmed",IF(M372="","Missing assessment due",IF(M372&lt;TODAY(),"Assessment overdue","Assessment outstanding")))))))</f>
        <v/>
      </c>
      <c r="X372" s="8">
        <f>IF(OR(A372="",F372&lt;&gt;"Active"),"",IF(T372="Closed","Closed",IF(AND(T372="Not needed",Q372="",R372="",S372=""),"No action",IF(OR(Q372="",R372="",S372="",T372&lt;&gt;"Open"),"Check action details",IF(S372&lt;TODAY(),"Action overdue","Action open")))))</f>
        <v/>
      </c>
      <c r="Y372" s="8">
        <f>IF(COUNTA(A372:T372)=0,"",IF(F372="Archived","Archived",IF(OR(A372="",B372="",C372="",D372="",E372="",F372&lt;&gt;"Active",COUNTIF(Roles,B372)=0,COUNTIF(Branches,C372)=0,COUNTIF(LearningStatuses,G372)=0,COUNTIF(AssessmentRequired,K372)=0,COUNTIF(AssessmentStatuses,L372)=0,COUNTIF(ActionStatuses,T372)=0,AND(H372&lt;&gt;"",NOT(ISNUMBER(H372))),AND(I372&lt;&gt;"",OR(NOT(ISNUMBER(I372)),I372&gt;TODAY())),AND(J372&lt;&gt;"",NOT(ISNUMBER(J372))),AND(M372&lt;&gt;"",NOT(ISNUMBER(M372))),AND(N372&lt;&gt;"",OR(NOT(ISNUMBER(N372)),N372&gt;TODAY())),AND(S372&lt;&gt;"",NOT(ISNUMBER(S372))),AND(G372="Completed",OR(I372="",P372="",J372="")),AND(G372&lt;&gt;"Completed",OR(I372&lt;&gt;"",H372="")),AND(K372="No",L372&lt;&gt;"Not required"),AND(K372="Yes",OR(L372="Not required",AND(L372&lt;&gt;"Competence confirmed",M372=""))),AND(OR(L372="Competence confirmed",L372="Further support needed"),OR(N372="",O372="",P372="")),AND(L372="Further support needed",T372&lt;&gt;"Open"),X372="Check action details",AND(T372="Closed",OR(Q372="",R372="",P372=""))),"Check required fields/dates","Recorded - verify evidence")))</f>
        <v/>
      </c>
    </row>
    <row r="373" spans="1:25" ht="32" customHeight="1">
      <c r="A373" s="6"/>
      <c r="B373" s="6"/>
      <c r="C373" s="6"/>
      <c r="D373" s="6"/>
      <c r="E373" s="6"/>
      <c r="F373" s="6"/>
      <c r="G373" s="6"/>
      <c r="H373" s="7"/>
      <c r="I373" s="7"/>
      <c r="J373" s="7"/>
      <c r="K373" s="6"/>
      <c r="L373" s="6"/>
      <c r="M373" s="7"/>
      <c r="N373" s="7"/>
      <c r="O373" s="6"/>
      <c r="P373" s="6"/>
      <c r="Q373" s="6"/>
      <c r="R373" s="6"/>
      <c r="S373" s="7"/>
      <c r="T373" s="6"/>
      <c r="U373" s="8">
        <f>IF(OR(A373="",F373&lt;&gt;"Active"),"",IF(G373="Completed","Completed",IF(H373="","Missing deadline",IF(H373&lt;TODAY(),"Overdue learning",IF(H373&lt;=TODAY()+30,"Due within 30 days","Scheduled")))))</f>
        <v/>
      </c>
      <c r="V373" s="8">
        <f>IF(OR(A373="",F373&lt;&gt;"Active"),"",IF(G373&lt;&gt;"Completed","Not yet completed",IF(J373="","Missing review date",IF(J373&lt;TODAY(),"Review overdue",IF(J373&lt;=TODAY()+30,"Review within 30 days","Scheduled")))))</f>
        <v/>
      </c>
      <c r="W373" s="8">
        <f>IF(OR(A373="",F373&lt;&gt;"Active"),"",IF(K373="No","Not required",IF(K373&lt;&gt;"Yes","Check requirement",IF(L373="Further support needed","Competence concern",IF(L373="Competence confirmed","Confirmed",IF(M373="","Missing assessment due",IF(M373&lt;TODAY(),"Assessment overdue","Assessment outstanding")))))))</f>
        <v/>
      </c>
      <c r="X373" s="8">
        <f>IF(OR(A373="",F373&lt;&gt;"Active"),"",IF(T373="Closed","Closed",IF(AND(T373="Not needed",Q373="",R373="",S373=""),"No action",IF(OR(Q373="",R373="",S373="",T373&lt;&gt;"Open"),"Check action details",IF(S373&lt;TODAY(),"Action overdue","Action open")))))</f>
        <v/>
      </c>
      <c r="Y373" s="8">
        <f>IF(COUNTA(A373:T373)=0,"",IF(F373="Archived","Archived",IF(OR(A373="",B373="",C373="",D373="",E373="",F373&lt;&gt;"Active",COUNTIF(Roles,B373)=0,COUNTIF(Branches,C373)=0,COUNTIF(LearningStatuses,G373)=0,COUNTIF(AssessmentRequired,K373)=0,COUNTIF(AssessmentStatuses,L373)=0,COUNTIF(ActionStatuses,T373)=0,AND(H373&lt;&gt;"",NOT(ISNUMBER(H373))),AND(I373&lt;&gt;"",OR(NOT(ISNUMBER(I373)),I373&gt;TODAY())),AND(J373&lt;&gt;"",NOT(ISNUMBER(J373))),AND(M373&lt;&gt;"",NOT(ISNUMBER(M373))),AND(N373&lt;&gt;"",OR(NOT(ISNUMBER(N373)),N373&gt;TODAY())),AND(S373&lt;&gt;"",NOT(ISNUMBER(S373))),AND(G373="Completed",OR(I373="",P373="",J373="")),AND(G373&lt;&gt;"Completed",OR(I373&lt;&gt;"",H373="")),AND(K373="No",L373&lt;&gt;"Not required"),AND(K373="Yes",OR(L373="Not required",AND(L373&lt;&gt;"Competence confirmed",M373=""))),AND(OR(L373="Competence confirmed",L373="Further support needed"),OR(N373="",O373="",P373="")),AND(L373="Further support needed",T373&lt;&gt;"Open"),X373="Check action details",AND(T373="Closed",OR(Q373="",R373="",P373=""))),"Check required fields/dates","Recorded - verify evidence")))</f>
        <v/>
      </c>
    </row>
    <row r="374" spans="1:25" ht="32" customHeight="1">
      <c r="A374" s="6"/>
      <c r="B374" s="6"/>
      <c r="C374" s="6"/>
      <c r="D374" s="6"/>
      <c r="E374" s="6"/>
      <c r="F374" s="6"/>
      <c r="G374" s="6"/>
      <c r="H374" s="7"/>
      <c r="I374" s="7"/>
      <c r="J374" s="7"/>
      <c r="K374" s="6"/>
      <c r="L374" s="6"/>
      <c r="M374" s="7"/>
      <c r="N374" s="7"/>
      <c r="O374" s="6"/>
      <c r="P374" s="6"/>
      <c r="Q374" s="6"/>
      <c r="R374" s="6"/>
      <c r="S374" s="7"/>
      <c r="T374" s="6"/>
      <c r="U374" s="8">
        <f>IF(OR(A374="",F374&lt;&gt;"Active"),"",IF(G374="Completed","Completed",IF(H374="","Missing deadline",IF(H374&lt;TODAY(),"Overdue learning",IF(H374&lt;=TODAY()+30,"Due within 30 days","Scheduled")))))</f>
        <v/>
      </c>
      <c r="V374" s="8">
        <f>IF(OR(A374="",F374&lt;&gt;"Active"),"",IF(G374&lt;&gt;"Completed","Not yet completed",IF(J374="","Missing review date",IF(J374&lt;TODAY(),"Review overdue",IF(J374&lt;=TODAY()+30,"Review within 30 days","Scheduled")))))</f>
        <v/>
      </c>
      <c r="W374" s="8">
        <f>IF(OR(A374="",F374&lt;&gt;"Active"),"",IF(K374="No","Not required",IF(K374&lt;&gt;"Yes","Check requirement",IF(L374="Further support needed","Competence concern",IF(L374="Competence confirmed","Confirmed",IF(M374="","Missing assessment due",IF(M374&lt;TODAY(),"Assessment overdue","Assessment outstanding")))))))</f>
        <v/>
      </c>
      <c r="X374" s="8">
        <f>IF(OR(A374="",F374&lt;&gt;"Active"),"",IF(T374="Closed","Closed",IF(AND(T374="Not needed",Q374="",R374="",S374=""),"No action",IF(OR(Q374="",R374="",S374="",T374&lt;&gt;"Open"),"Check action details",IF(S374&lt;TODAY(),"Action overdue","Action open")))))</f>
        <v/>
      </c>
      <c r="Y374" s="8">
        <f>IF(COUNTA(A374:T374)=0,"",IF(F374="Archived","Archived",IF(OR(A374="",B374="",C374="",D374="",E374="",F374&lt;&gt;"Active",COUNTIF(Roles,B374)=0,COUNTIF(Branches,C374)=0,COUNTIF(LearningStatuses,G374)=0,COUNTIF(AssessmentRequired,K374)=0,COUNTIF(AssessmentStatuses,L374)=0,COUNTIF(ActionStatuses,T374)=0,AND(H374&lt;&gt;"",NOT(ISNUMBER(H374))),AND(I374&lt;&gt;"",OR(NOT(ISNUMBER(I374)),I374&gt;TODAY())),AND(J374&lt;&gt;"",NOT(ISNUMBER(J374))),AND(M374&lt;&gt;"",NOT(ISNUMBER(M374))),AND(N374&lt;&gt;"",OR(NOT(ISNUMBER(N374)),N374&gt;TODAY())),AND(S374&lt;&gt;"",NOT(ISNUMBER(S374))),AND(G374="Completed",OR(I374="",P374="",J374="")),AND(G374&lt;&gt;"Completed",OR(I374&lt;&gt;"",H374="")),AND(K374="No",L374&lt;&gt;"Not required"),AND(K374="Yes",OR(L374="Not required",AND(L374&lt;&gt;"Competence confirmed",M374=""))),AND(OR(L374="Competence confirmed",L374="Further support needed"),OR(N374="",O374="",P374="")),AND(L374="Further support needed",T374&lt;&gt;"Open"),X374="Check action details",AND(T374="Closed",OR(Q374="",R374="",P374=""))),"Check required fields/dates","Recorded - verify evidence")))</f>
        <v/>
      </c>
    </row>
    <row r="375" spans="1:25" ht="32" customHeight="1">
      <c r="A375" s="6"/>
      <c r="B375" s="6"/>
      <c r="C375" s="6"/>
      <c r="D375" s="6"/>
      <c r="E375" s="6"/>
      <c r="F375" s="6"/>
      <c r="G375" s="6"/>
      <c r="H375" s="7"/>
      <c r="I375" s="7"/>
      <c r="J375" s="7"/>
      <c r="K375" s="6"/>
      <c r="L375" s="6"/>
      <c r="M375" s="7"/>
      <c r="N375" s="7"/>
      <c r="O375" s="6"/>
      <c r="P375" s="6"/>
      <c r="Q375" s="6"/>
      <c r="R375" s="6"/>
      <c r="S375" s="7"/>
      <c r="T375" s="6"/>
      <c r="U375" s="8">
        <f>IF(OR(A375="",F375&lt;&gt;"Active"),"",IF(G375="Completed","Completed",IF(H375="","Missing deadline",IF(H375&lt;TODAY(),"Overdue learning",IF(H375&lt;=TODAY()+30,"Due within 30 days","Scheduled")))))</f>
        <v/>
      </c>
      <c r="V375" s="8">
        <f>IF(OR(A375="",F375&lt;&gt;"Active"),"",IF(G375&lt;&gt;"Completed","Not yet completed",IF(J375="","Missing review date",IF(J375&lt;TODAY(),"Review overdue",IF(J375&lt;=TODAY()+30,"Review within 30 days","Scheduled")))))</f>
        <v/>
      </c>
      <c r="W375" s="8">
        <f>IF(OR(A375="",F375&lt;&gt;"Active"),"",IF(K375="No","Not required",IF(K375&lt;&gt;"Yes","Check requirement",IF(L375="Further support needed","Competence concern",IF(L375="Competence confirmed","Confirmed",IF(M375="","Missing assessment due",IF(M375&lt;TODAY(),"Assessment overdue","Assessment outstanding")))))))</f>
        <v/>
      </c>
      <c r="X375" s="8">
        <f>IF(OR(A375="",F375&lt;&gt;"Active"),"",IF(T375="Closed","Closed",IF(AND(T375="Not needed",Q375="",R375="",S375=""),"No action",IF(OR(Q375="",R375="",S375="",T375&lt;&gt;"Open"),"Check action details",IF(S375&lt;TODAY(),"Action overdue","Action open")))))</f>
        <v/>
      </c>
      <c r="Y375" s="8">
        <f>IF(COUNTA(A375:T375)=0,"",IF(F375="Archived","Archived",IF(OR(A375="",B375="",C375="",D375="",E375="",F375&lt;&gt;"Active",COUNTIF(Roles,B375)=0,COUNTIF(Branches,C375)=0,COUNTIF(LearningStatuses,G375)=0,COUNTIF(AssessmentRequired,K375)=0,COUNTIF(AssessmentStatuses,L375)=0,COUNTIF(ActionStatuses,T375)=0,AND(H375&lt;&gt;"",NOT(ISNUMBER(H375))),AND(I375&lt;&gt;"",OR(NOT(ISNUMBER(I375)),I375&gt;TODAY())),AND(J375&lt;&gt;"",NOT(ISNUMBER(J375))),AND(M375&lt;&gt;"",NOT(ISNUMBER(M375))),AND(N375&lt;&gt;"",OR(NOT(ISNUMBER(N375)),N375&gt;TODAY())),AND(S375&lt;&gt;"",NOT(ISNUMBER(S375))),AND(G375="Completed",OR(I375="",P375="",J375="")),AND(G375&lt;&gt;"Completed",OR(I375&lt;&gt;"",H375="")),AND(K375="No",L375&lt;&gt;"Not required"),AND(K375="Yes",OR(L375="Not required",AND(L375&lt;&gt;"Competence confirmed",M375=""))),AND(OR(L375="Competence confirmed",L375="Further support needed"),OR(N375="",O375="",P375="")),AND(L375="Further support needed",T375&lt;&gt;"Open"),X375="Check action details",AND(T375="Closed",OR(Q375="",R375="",P375=""))),"Check required fields/dates","Recorded - verify evidence")))</f>
        <v/>
      </c>
    </row>
    <row r="376" spans="1:25" ht="32" customHeight="1">
      <c r="A376" s="6"/>
      <c r="B376" s="6"/>
      <c r="C376" s="6"/>
      <c r="D376" s="6"/>
      <c r="E376" s="6"/>
      <c r="F376" s="6"/>
      <c r="G376" s="6"/>
      <c r="H376" s="7"/>
      <c r="I376" s="7"/>
      <c r="J376" s="7"/>
      <c r="K376" s="6"/>
      <c r="L376" s="6"/>
      <c r="M376" s="7"/>
      <c r="N376" s="7"/>
      <c r="O376" s="6"/>
      <c r="P376" s="6"/>
      <c r="Q376" s="6"/>
      <c r="R376" s="6"/>
      <c r="S376" s="7"/>
      <c r="T376" s="6"/>
      <c r="U376" s="8">
        <f>IF(OR(A376="",F376&lt;&gt;"Active"),"",IF(G376="Completed","Completed",IF(H376="","Missing deadline",IF(H376&lt;TODAY(),"Overdue learning",IF(H376&lt;=TODAY()+30,"Due within 30 days","Scheduled")))))</f>
        <v/>
      </c>
      <c r="V376" s="8">
        <f>IF(OR(A376="",F376&lt;&gt;"Active"),"",IF(G376&lt;&gt;"Completed","Not yet completed",IF(J376="","Missing review date",IF(J376&lt;TODAY(),"Review overdue",IF(J376&lt;=TODAY()+30,"Review within 30 days","Scheduled")))))</f>
        <v/>
      </c>
      <c r="W376" s="8">
        <f>IF(OR(A376="",F376&lt;&gt;"Active"),"",IF(K376="No","Not required",IF(K376&lt;&gt;"Yes","Check requirement",IF(L376="Further support needed","Competence concern",IF(L376="Competence confirmed","Confirmed",IF(M376="","Missing assessment due",IF(M376&lt;TODAY(),"Assessment overdue","Assessment outstanding")))))))</f>
        <v/>
      </c>
      <c r="X376" s="8">
        <f>IF(OR(A376="",F376&lt;&gt;"Active"),"",IF(T376="Closed","Closed",IF(AND(T376="Not needed",Q376="",R376="",S376=""),"No action",IF(OR(Q376="",R376="",S376="",T376&lt;&gt;"Open"),"Check action details",IF(S376&lt;TODAY(),"Action overdue","Action open")))))</f>
        <v/>
      </c>
      <c r="Y376" s="8">
        <f>IF(COUNTA(A376:T376)=0,"",IF(F376="Archived","Archived",IF(OR(A376="",B376="",C376="",D376="",E376="",F376&lt;&gt;"Active",COUNTIF(Roles,B376)=0,COUNTIF(Branches,C376)=0,COUNTIF(LearningStatuses,G376)=0,COUNTIF(AssessmentRequired,K376)=0,COUNTIF(AssessmentStatuses,L376)=0,COUNTIF(ActionStatuses,T376)=0,AND(H376&lt;&gt;"",NOT(ISNUMBER(H376))),AND(I376&lt;&gt;"",OR(NOT(ISNUMBER(I376)),I376&gt;TODAY())),AND(J376&lt;&gt;"",NOT(ISNUMBER(J376))),AND(M376&lt;&gt;"",NOT(ISNUMBER(M376))),AND(N376&lt;&gt;"",OR(NOT(ISNUMBER(N376)),N376&gt;TODAY())),AND(S376&lt;&gt;"",NOT(ISNUMBER(S376))),AND(G376="Completed",OR(I376="",P376="",J376="")),AND(G376&lt;&gt;"Completed",OR(I376&lt;&gt;"",H376="")),AND(K376="No",L376&lt;&gt;"Not required"),AND(K376="Yes",OR(L376="Not required",AND(L376&lt;&gt;"Competence confirmed",M376=""))),AND(OR(L376="Competence confirmed",L376="Further support needed"),OR(N376="",O376="",P376="")),AND(L376="Further support needed",T376&lt;&gt;"Open"),X376="Check action details",AND(T376="Closed",OR(Q376="",R376="",P376=""))),"Check required fields/dates","Recorded - verify evidence")))</f>
        <v/>
      </c>
    </row>
    <row r="377" spans="1:25" ht="32" customHeight="1">
      <c r="A377" s="6"/>
      <c r="B377" s="6"/>
      <c r="C377" s="6"/>
      <c r="D377" s="6"/>
      <c r="E377" s="6"/>
      <c r="F377" s="6"/>
      <c r="G377" s="6"/>
      <c r="H377" s="7"/>
      <c r="I377" s="7"/>
      <c r="J377" s="7"/>
      <c r="K377" s="6"/>
      <c r="L377" s="6"/>
      <c r="M377" s="7"/>
      <c r="N377" s="7"/>
      <c r="O377" s="6"/>
      <c r="P377" s="6"/>
      <c r="Q377" s="6"/>
      <c r="R377" s="6"/>
      <c r="S377" s="7"/>
      <c r="T377" s="6"/>
      <c r="U377" s="8">
        <f>IF(OR(A377="",F377&lt;&gt;"Active"),"",IF(G377="Completed","Completed",IF(H377="","Missing deadline",IF(H377&lt;TODAY(),"Overdue learning",IF(H377&lt;=TODAY()+30,"Due within 30 days","Scheduled")))))</f>
        <v/>
      </c>
      <c r="V377" s="8">
        <f>IF(OR(A377="",F377&lt;&gt;"Active"),"",IF(G377&lt;&gt;"Completed","Not yet completed",IF(J377="","Missing review date",IF(J377&lt;TODAY(),"Review overdue",IF(J377&lt;=TODAY()+30,"Review within 30 days","Scheduled")))))</f>
        <v/>
      </c>
      <c r="W377" s="8">
        <f>IF(OR(A377="",F377&lt;&gt;"Active"),"",IF(K377="No","Not required",IF(K377&lt;&gt;"Yes","Check requirement",IF(L377="Further support needed","Competence concern",IF(L377="Competence confirmed","Confirmed",IF(M377="","Missing assessment due",IF(M377&lt;TODAY(),"Assessment overdue","Assessment outstanding")))))))</f>
        <v/>
      </c>
      <c r="X377" s="8">
        <f>IF(OR(A377="",F377&lt;&gt;"Active"),"",IF(T377="Closed","Closed",IF(AND(T377="Not needed",Q377="",R377="",S377=""),"No action",IF(OR(Q377="",R377="",S377="",T377&lt;&gt;"Open"),"Check action details",IF(S377&lt;TODAY(),"Action overdue","Action open")))))</f>
        <v/>
      </c>
      <c r="Y377" s="8">
        <f>IF(COUNTA(A377:T377)=0,"",IF(F377="Archived","Archived",IF(OR(A377="",B377="",C377="",D377="",E377="",F377&lt;&gt;"Active",COUNTIF(Roles,B377)=0,COUNTIF(Branches,C377)=0,COUNTIF(LearningStatuses,G377)=0,COUNTIF(AssessmentRequired,K377)=0,COUNTIF(AssessmentStatuses,L377)=0,COUNTIF(ActionStatuses,T377)=0,AND(H377&lt;&gt;"",NOT(ISNUMBER(H377))),AND(I377&lt;&gt;"",OR(NOT(ISNUMBER(I377)),I377&gt;TODAY())),AND(J377&lt;&gt;"",NOT(ISNUMBER(J377))),AND(M377&lt;&gt;"",NOT(ISNUMBER(M377))),AND(N377&lt;&gt;"",OR(NOT(ISNUMBER(N377)),N377&gt;TODAY())),AND(S377&lt;&gt;"",NOT(ISNUMBER(S377))),AND(G377="Completed",OR(I377="",P377="",J377="")),AND(G377&lt;&gt;"Completed",OR(I377&lt;&gt;"",H377="")),AND(K377="No",L377&lt;&gt;"Not required"),AND(K377="Yes",OR(L377="Not required",AND(L377&lt;&gt;"Competence confirmed",M377=""))),AND(OR(L377="Competence confirmed",L377="Further support needed"),OR(N377="",O377="",P377="")),AND(L377="Further support needed",T377&lt;&gt;"Open"),X377="Check action details",AND(T377="Closed",OR(Q377="",R377="",P377=""))),"Check required fields/dates","Recorded - verify evidence")))</f>
        <v/>
      </c>
    </row>
    <row r="378" spans="1:25" ht="32" customHeight="1">
      <c r="A378" s="6"/>
      <c r="B378" s="6"/>
      <c r="C378" s="6"/>
      <c r="D378" s="6"/>
      <c r="E378" s="6"/>
      <c r="F378" s="6"/>
      <c r="G378" s="6"/>
      <c r="H378" s="7"/>
      <c r="I378" s="7"/>
      <c r="J378" s="7"/>
      <c r="K378" s="6"/>
      <c r="L378" s="6"/>
      <c r="M378" s="7"/>
      <c r="N378" s="7"/>
      <c r="O378" s="6"/>
      <c r="P378" s="6"/>
      <c r="Q378" s="6"/>
      <c r="R378" s="6"/>
      <c r="S378" s="7"/>
      <c r="T378" s="6"/>
      <c r="U378" s="8">
        <f>IF(OR(A378="",F378&lt;&gt;"Active"),"",IF(G378="Completed","Completed",IF(H378="","Missing deadline",IF(H378&lt;TODAY(),"Overdue learning",IF(H378&lt;=TODAY()+30,"Due within 30 days","Scheduled")))))</f>
        <v/>
      </c>
      <c r="V378" s="8">
        <f>IF(OR(A378="",F378&lt;&gt;"Active"),"",IF(G378&lt;&gt;"Completed","Not yet completed",IF(J378="","Missing review date",IF(J378&lt;TODAY(),"Review overdue",IF(J378&lt;=TODAY()+30,"Review within 30 days","Scheduled")))))</f>
        <v/>
      </c>
      <c r="W378" s="8">
        <f>IF(OR(A378="",F378&lt;&gt;"Active"),"",IF(K378="No","Not required",IF(K378&lt;&gt;"Yes","Check requirement",IF(L378="Further support needed","Competence concern",IF(L378="Competence confirmed","Confirmed",IF(M378="","Missing assessment due",IF(M378&lt;TODAY(),"Assessment overdue","Assessment outstanding")))))))</f>
        <v/>
      </c>
      <c r="X378" s="8">
        <f>IF(OR(A378="",F378&lt;&gt;"Active"),"",IF(T378="Closed","Closed",IF(AND(T378="Not needed",Q378="",R378="",S378=""),"No action",IF(OR(Q378="",R378="",S378="",T378&lt;&gt;"Open"),"Check action details",IF(S378&lt;TODAY(),"Action overdue","Action open")))))</f>
        <v/>
      </c>
      <c r="Y378" s="8">
        <f>IF(COUNTA(A378:T378)=0,"",IF(F378="Archived","Archived",IF(OR(A378="",B378="",C378="",D378="",E378="",F378&lt;&gt;"Active",COUNTIF(Roles,B378)=0,COUNTIF(Branches,C378)=0,COUNTIF(LearningStatuses,G378)=0,COUNTIF(AssessmentRequired,K378)=0,COUNTIF(AssessmentStatuses,L378)=0,COUNTIF(ActionStatuses,T378)=0,AND(H378&lt;&gt;"",NOT(ISNUMBER(H378))),AND(I378&lt;&gt;"",OR(NOT(ISNUMBER(I378)),I378&gt;TODAY())),AND(J378&lt;&gt;"",NOT(ISNUMBER(J378))),AND(M378&lt;&gt;"",NOT(ISNUMBER(M378))),AND(N378&lt;&gt;"",OR(NOT(ISNUMBER(N378)),N378&gt;TODAY())),AND(S378&lt;&gt;"",NOT(ISNUMBER(S378))),AND(G378="Completed",OR(I378="",P378="",J378="")),AND(G378&lt;&gt;"Completed",OR(I378&lt;&gt;"",H378="")),AND(K378="No",L378&lt;&gt;"Not required"),AND(K378="Yes",OR(L378="Not required",AND(L378&lt;&gt;"Competence confirmed",M378=""))),AND(OR(L378="Competence confirmed",L378="Further support needed"),OR(N378="",O378="",P378="")),AND(L378="Further support needed",T378&lt;&gt;"Open"),X378="Check action details",AND(T378="Closed",OR(Q378="",R378="",P378=""))),"Check required fields/dates","Recorded - verify evidence")))</f>
        <v/>
      </c>
    </row>
    <row r="379" spans="1:25" ht="32" customHeight="1">
      <c r="A379" s="6"/>
      <c r="B379" s="6"/>
      <c r="C379" s="6"/>
      <c r="D379" s="6"/>
      <c r="E379" s="6"/>
      <c r="F379" s="6"/>
      <c r="G379" s="6"/>
      <c r="H379" s="7"/>
      <c r="I379" s="7"/>
      <c r="J379" s="7"/>
      <c r="K379" s="6"/>
      <c r="L379" s="6"/>
      <c r="M379" s="7"/>
      <c r="N379" s="7"/>
      <c r="O379" s="6"/>
      <c r="P379" s="6"/>
      <c r="Q379" s="6"/>
      <c r="R379" s="6"/>
      <c r="S379" s="7"/>
      <c r="T379" s="6"/>
      <c r="U379" s="8">
        <f>IF(OR(A379="",F379&lt;&gt;"Active"),"",IF(G379="Completed","Completed",IF(H379="","Missing deadline",IF(H379&lt;TODAY(),"Overdue learning",IF(H379&lt;=TODAY()+30,"Due within 30 days","Scheduled")))))</f>
        <v/>
      </c>
      <c r="V379" s="8">
        <f>IF(OR(A379="",F379&lt;&gt;"Active"),"",IF(G379&lt;&gt;"Completed","Not yet completed",IF(J379="","Missing review date",IF(J379&lt;TODAY(),"Review overdue",IF(J379&lt;=TODAY()+30,"Review within 30 days","Scheduled")))))</f>
        <v/>
      </c>
      <c r="W379" s="8">
        <f>IF(OR(A379="",F379&lt;&gt;"Active"),"",IF(K379="No","Not required",IF(K379&lt;&gt;"Yes","Check requirement",IF(L379="Further support needed","Competence concern",IF(L379="Competence confirmed","Confirmed",IF(M379="","Missing assessment due",IF(M379&lt;TODAY(),"Assessment overdue","Assessment outstanding")))))))</f>
        <v/>
      </c>
      <c r="X379" s="8">
        <f>IF(OR(A379="",F379&lt;&gt;"Active"),"",IF(T379="Closed","Closed",IF(AND(T379="Not needed",Q379="",R379="",S379=""),"No action",IF(OR(Q379="",R379="",S379="",T379&lt;&gt;"Open"),"Check action details",IF(S379&lt;TODAY(),"Action overdue","Action open")))))</f>
        <v/>
      </c>
      <c r="Y379" s="8">
        <f>IF(COUNTA(A379:T379)=0,"",IF(F379="Archived","Archived",IF(OR(A379="",B379="",C379="",D379="",E379="",F379&lt;&gt;"Active",COUNTIF(Roles,B379)=0,COUNTIF(Branches,C379)=0,COUNTIF(LearningStatuses,G379)=0,COUNTIF(AssessmentRequired,K379)=0,COUNTIF(AssessmentStatuses,L379)=0,COUNTIF(ActionStatuses,T379)=0,AND(H379&lt;&gt;"",NOT(ISNUMBER(H379))),AND(I379&lt;&gt;"",OR(NOT(ISNUMBER(I379)),I379&gt;TODAY())),AND(J379&lt;&gt;"",NOT(ISNUMBER(J379))),AND(M379&lt;&gt;"",NOT(ISNUMBER(M379))),AND(N379&lt;&gt;"",OR(NOT(ISNUMBER(N379)),N379&gt;TODAY())),AND(S379&lt;&gt;"",NOT(ISNUMBER(S379))),AND(G379="Completed",OR(I379="",P379="",J379="")),AND(G379&lt;&gt;"Completed",OR(I379&lt;&gt;"",H379="")),AND(K379="No",L379&lt;&gt;"Not required"),AND(K379="Yes",OR(L379="Not required",AND(L379&lt;&gt;"Competence confirmed",M379=""))),AND(OR(L379="Competence confirmed",L379="Further support needed"),OR(N379="",O379="",P379="")),AND(L379="Further support needed",T379&lt;&gt;"Open"),X379="Check action details",AND(T379="Closed",OR(Q379="",R379="",P379=""))),"Check required fields/dates","Recorded - verify evidence")))</f>
        <v/>
      </c>
    </row>
    <row r="380" spans="1:25" ht="32" customHeight="1">
      <c r="A380" s="6"/>
      <c r="B380" s="6"/>
      <c r="C380" s="6"/>
      <c r="D380" s="6"/>
      <c r="E380" s="6"/>
      <c r="F380" s="6"/>
      <c r="G380" s="6"/>
      <c r="H380" s="7"/>
      <c r="I380" s="7"/>
      <c r="J380" s="7"/>
      <c r="K380" s="6"/>
      <c r="L380" s="6"/>
      <c r="M380" s="7"/>
      <c r="N380" s="7"/>
      <c r="O380" s="6"/>
      <c r="P380" s="6"/>
      <c r="Q380" s="6"/>
      <c r="R380" s="6"/>
      <c r="S380" s="7"/>
      <c r="T380" s="6"/>
      <c r="U380" s="8">
        <f>IF(OR(A380="",F380&lt;&gt;"Active"),"",IF(G380="Completed","Completed",IF(H380="","Missing deadline",IF(H380&lt;TODAY(),"Overdue learning",IF(H380&lt;=TODAY()+30,"Due within 30 days","Scheduled")))))</f>
        <v/>
      </c>
      <c r="V380" s="8">
        <f>IF(OR(A380="",F380&lt;&gt;"Active"),"",IF(G380&lt;&gt;"Completed","Not yet completed",IF(J380="","Missing review date",IF(J380&lt;TODAY(),"Review overdue",IF(J380&lt;=TODAY()+30,"Review within 30 days","Scheduled")))))</f>
        <v/>
      </c>
      <c r="W380" s="8">
        <f>IF(OR(A380="",F380&lt;&gt;"Active"),"",IF(K380="No","Not required",IF(K380&lt;&gt;"Yes","Check requirement",IF(L380="Further support needed","Competence concern",IF(L380="Competence confirmed","Confirmed",IF(M380="","Missing assessment due",IF(M380&lt;TODAY(),"Assessment overdue","Assessment outstanding")))))))</f>
        <v/>
      </c>
      <c r="X380" s="8">
        <f>IF(OR(A380="",F380&lt;&gt;"Active"),"",IF(T380="Closed","Closed",IF(AND(T380="Not needed",Q380="",R380="",S380=""),"No action",IF(OR(Q380="",R380="",S380="",T380&lt;&gt;"Open"),"Check action details",IF(S380&lt;TODAY(),"Action overdue","Action open")))))</f>
        <v/>
      </c>
      <c r="Y380" s="8">
        <f>IF(COUNTA(A380:T380)=0,"",IF(F380="Archived","Archived",IF(OR(A380="",B380="",C380="",D380="",E380="",F380&lt;&gt;"Active",COUNTIF(Roles,B380)=0,COUNTIF(Branches,C380)=0,COUNTIF(LearningStatuses,G380)=0,COUNTIF(AssessmentRequired,K380)=0,COUNTIF(AssessmentStatuses,L380)=0,COUNTIF(ActionStatuses,T380)=0,AND(H380&lt;&gt;"",NOT(ISNUMBER(H380))),AND(I380&lt;&gt;"",OR(NOT(ISNUMBER(I380)),I380&gt;TODAY())),AND(J380&lt;&gt;"",NOT(ISNUMBER(J380))),AND(M380&lt;&gt;"",NOT(ISNUMBER(M380))),AND(N380&lt;&gt;"",OR(NOT(ISNUMBER(N380)),N380&gt;TODAY())),AND(S380&lt;&gt;"",NOT(ISNUMBER(S380))),AND(G380="Completed",OR(I380="",P380="",J380="")),AND(G380&lt;&gt;"Completed",OR(I380&lt;&gt;"",H380="")),AND(K380="No",L380&lt;&gt;"Not required"),AND(K380="Yes",OR(L380="Not required",AND(L380&lt;&gt;"Competence confirmed",M380=""))),AND(OR(L380="Competence confirmed",L380="Further support needed"),OR(N380="",O380="",P380="")),AND(L380="Further support needed",T380&lt;&gt;"Open"),X380="Check action details",AND(T380="Closed",OR(Q380="",R380="",P380=""))),"Check required fields/dates","Recorded - verify evidence")))</f>
        <v/>
      </c>
    </row>
    <row r="381" spans="1:25" ht="32" customHeight="1">
      <c r="A381" s="6"/>
      <c r="B381" s="6"/>
      <c r="C381" s="6"/>
      <c r="D381" s="6"/>
      <c r="E381" s="6"/>
      <c r="F381" s="6"/>
      <c r="G381" s="6"/>
      <c r="H381" s="7"/>
      <c r="I381" s="7"/>
      <c r="J381" s="7"/>
      <c r="K381" s="6"/>
      <c r="L381" s="6"/>
      <c r="M381" s="7"/>
      <c r="N381" s="7"/>
      <c r="O381" s="6"/>
      <c r="P381" s="6"/>
      <c r="Q381" s="6"/>
      <c r="R381" s="6"/>
      <c r="S381" s="7"/>
      <c r="T381" s="6"/>
      <c r="U381" s="8">
        <f>IF(OR(A381="",F381&lt;&gt;"Active"),"",IF(G381="Completed","Completed",IF(H381="","Missing deadline",IF(H381&lt;TODAY(),"Overdue learning",IF(H381&lt;=TODAY()+30,"Due within 30 days","Scheduled")))))</f>
        <v/>
      </c>
      <c r="V381" s="8">
        <f>IF(OR(A381="",F381&lt;&gt;"Active"),"",IF(G381&lt;&gt;"Completed","Not yet completed",IF(J381="","Missing review date",IF(J381&lt;TODAY(),"Review overdue",IF(J381&lt;=TODAY()+30,"Review within 30 days","Scheduled")))))</f>
        <v/>
      </c>
      <c r="W381" s="8">
        <f>IF(OR(A381="",F381&lt;&gt;"Active"),"",IF(K381="No","Not required",IF(K381&lt;&gt;"Yes","Check requirement",IF(L381="Further support needed","Competence concern",IF(L381="Competence confirmed","Confirmed",IF(M381="","Missing assessment due",IF(M381&lt;TODAY(),"Assessment overdue","Assessment outstanding")))))))</f>
        <v/>
      </c>
      <c r="X381" s="8">
        <f>IF(OR(A381="",F381&lt;&gt;"Active"),"",IF(T381="Closed","Closed",IF(AND(T381="Not needed",Q381="",R381="",S381=""),"No action",IF(OR(Q381="",R381="",S381="",T381&lt;&gt;"Open"),"Check action details",IF(S381&lt;TODAY(),"Action overdue","Action open")))))</f>
        <v/>
      </c>
      <c r="Y381" s="8">
        <f>IF(COUNTA(A381:T381)=0,"",IF(F381="Archived","Archived",IF(OR(A381="",B381="",C381="",D381="",E381="",F381&lt;&gt;"Active",COUNTIF(Roles,B381)=0,COUNTIF(Branches,C381)=0,COUNTIF(LearningStatuses,G381)=0,COUNTIF(AssessmentRequired,K381)=0,COUNTIF(AssessmentStatuses,L381)=0,COUNTIF(ActionStatuses,T381)=0,AND(H381&lt;&gt;"",NOT(ISNUMBER(H381))),AND(I381&lt;&gt;"",OR(NOT(ISNUMBER(I381)),I381&gt;TODAY())),AND(J381&lt;&gt;"",NOT(ISNUMBER(J381))),AND(M381&lt;&gt;"",NOT(ISNUMBER(M381))),AND(N381&lt;&gt;"",OR(NOT(ISNUMBER(N381)),N381&gt;TODAY())),AND(S381&lt;&gt;"",NOT(ISNUMBER(S381))),AND(G381="Completed",OR(I381="",P381="",J381="")),AND(G381&lt;&gt;"Completed",OR(I381&lt;&gt;"",H381="")),AND(K381="No",L381&lt;&gt;"Not required"),AND(K381="Yes",OR(L381="Not required",AND(L381&lt;&gt;"Competence confirmed",M381=""))),AND(OR(L381="Competence confirmed",L381="Further support needed"),OR(N381="",O381="",P381="")),AND(L381="Further support needed",T381&lt;&gt;"Open"),X381="Check action details",AND(T381="Closed",OR(Q381="",R381="",P381=""))),"Check required fields/dates","Recorded - verify evidence")))</f>
        <v/>
      </c>
    </row>
    <row r="382" spans="1:25" ht="32" customHeight="1">
      <c r="A382" s="6"/>
      <c r="B382" s="6"/>
      <c r="C382" s="6"/>
      <c r="D382" s="6"/>
      <c r="E382" s="6"/>
      <c r="F382" s="6"/>
      <c r="G382" s="6"/>
      <c r="H382" s="7"/>
      <c r="I382" s="7"/>
      <c r="J382" s="7"/>
      <c r="K382" s="6"/>
      <c r="L382" s="6"/>
      <c r="M382" s="7"/>
      <c r="N382" s="7"/>
      <c r="O382" s="6"/>
      <c r="P382" s="6"/>
      <c r="Q382" s="6"/>
      <c r="R382" s="6"/>
      <c r="S382" s="7"/>
      <c r="T382" s="6"/>
      <c r="U382" s="8">
        <f>IF(OR(A382="",F382&lt;&gt;"Active"),"",IF(G382="Completed","Completed",IF(H382="","Missing deadline",IF(H382&lt;TODAY(),"Overdue learning",IF(H382&lt;=TODAY()+30,"Due within 30 days","Scheduled")))))</f>
        <v/>
      </c>
      <c r="V382" s="8">
        <f>IF(OR(A382="",F382&lt;&gt;"Active"),"",IF(G382&lt;&gt;"Completed","Not yet completed",IF(J382="","Missing review date",IF(J382&lt;TODAY(),"Review overdue",IF(J382&lt;=TODAY()+30,"Review within 30 days","Scheduled")))))</f>
        <v/>
      </c>
      <c r="W382" s="8">
        <f>IF(OR(A382="",F382&lt;&gt;"Active"),"",IF(K382="No","Not required",IF(K382&lt;&gt;"Yes","Check requirement",IF(L382="Further support needed","Competence concern",IF(L382="Competence confirmed","Confirmed",IF(M382="","Missing assessment due",IF(M382&lt;TODAY(),"Assessment overdue","Assessment outstanding")))))))</f>
        <v/>
      </c>
      <c r="X382" s="8">
        <f>IF(OR(A382="",F382&lt;&gt;"Active"),"",IF(T382="Closed","Closed",IF(AND(T382="Not needed",Q382="",R382="",S382=""),"No action",IF(OR(Q382="",R382="",S382="",T382&lt;&gt;"Open"),"Check action details",IF(S382&lt;TODAY(),"Action overdue","Action open")))))</f>
        <v/>
      </c>
      <c r="Y382" s="8">
        <f>IF(COUNTA(A382:T382)=0,"",IF(F382="Archived","Archived",IF(OR(A382="",B382="",C382="",D382="",E382="",F382&lt;&gt;"Active",COUNTIF(Roles,B382)=0,COUNTIF(Branches,C382)=0,COUNTIF(LearningStatuses,G382)=0,COUNTIF(AssessmentRequired,K382)=0,COUNTIF(AssessmentStatuses,L382)=0,COUNTIF(ActionStatuses,T382)=0,AND(H382&lt;&gt;"",NOT(ISNUMBER(H382))),AND(I382&lt;&gt;"",OR(NOT(ISNUMBER(I382)),I382&gt;TODAY())),AND(J382&lt;&gt;"",NOT(ISNUMBER(J382))),AND(M382&lt;&gt;"",NOT(ISNUMBER(M382))),AND(N382&lt;&gt;"",OR(NOT(ISNUMBER(N382)),N382&gt;TODAY())),AND(S382&lt;&gt;"",NOT(ISNUMBER(S382))),AND(G382="Completed",OR(I382="",P382="",J382="")),AND(G382&lt;&gt;"Completed",OR(I382&lt;&gt;"",H382="")),AND(K382="No",L382&lt;&gt;"Not required"),AND(K382="Yes",OR(L382="Not required",AND(L382&lt;&gt;"Competence confirmed",M382=""))),AND(OR(L382="Competence confirmed",L382="Further support needed"),OR(N382="",O382="",P382="")),AND(L382="Further support needed",T382&lt;&gt;"Open"),X382="Check action details",AND(T382="Closed",OR(Q382="",R382="",P382=""))),"Check required fields/dates","Recorded - verify evidence")))</f>
        <v/>
      </c>
    </row>
    <row r="383" spans="1:25" ht="32" customHeight="1">
      <c r="A383" s="6"/>
      <c r="B383" s="6"/>
      <c r="C383" s="6"/>
      <c r="D383" s="6"/>
      <c r="E383" s="6"/>
      <c r="F383" s="6"/>
      <c r="G383" s="6"/>
      <c r="H383" s="7"/>
      <c r="I383" s="7"/>
      <c r="J383" s="7"/>
      <c r="K383" s="6"/>
      <c r="L383" s="6"/>
      <c r="M383" s="7"/>
      <c r="N383" s="7"/>
      <c r="O383" s="6"/>
      <c r="P383" s="6"/>
      <c r="Q383" s="6"/>
      <c r="R383" s="6"/>
      <c r="S383" s="7"/>
      <c r="T383" s="6"/>
      <c r="U383" s="8">
        <f>IF(OR(A383="",F383&lt;&gt;"Active"),"",IF(G383="Completed","Completed",IF(H383="","Missing deadline",IF(H383&lt;TODAY(),"Overdue learning",IF(H383&lt;=TODAY()+30,"Due within 30 days","Scheduled")))))</f>
        <v/>
      </c>
      <c r="V383" s="8">
        <f>IF(OR(A383="",F383&lt;&gt;"Active"),"",IF(G383&lt;&gt;"Completed","Not yet completed",IF(J383="","Missing review date",IF(J383&lt;TODAY(),"Review overdue",IF(J383&lt;=TODAY()+30,"Review within 30 days","Scheduled")))))</f>
        <v/>
      </c>
      <c r="W383" s="8">
        <f>IF(OR(A383="",F383&lt;&gt;"Active"),"",IF(K383="No","Not required",IF(K383&lt;&gt;"Yes","Check requirement",IF(L383="Further support needed","Competence concern",IF(L383="Competence confirmed","Confirmed",IF(M383="","Missing assessment due",IF(M383&lt;TODAY(),"Assessment overdue","Assessment outstanding")))))))</f>
        <v/>
      </c>
      <c r="X383" s="8">
        <f>IF(OR(A383="",F383&lt;&gt;"Active"),"",IF(T383="Closed","Closed",IF(AND(T383="Not needed",Q383="",R383="",S383=""),"No action",IF(OR(Q383="",R383="",S383="",T383&lt;&gt;"Open"),"Check action details",IF(S383&lt;TODAY(),"Action overdue","Action open")))))</f>
        <v/>
      </c>
      <c r="Y383" s="8">
        <f>IF(COUNTA(A383:T383)=0,"",IF(F383="Archived","Archived",IF(OR(A383="",B383="",C383="",D383="",E383="",F383&lt;&gt;"Active",COUNTIF(Roles,B383)=0,COUNTIF(Branches,C383)=0,COUNTIF(LearningStatuses,G383)=0,COUNTIF(AssessmentRequired,K383)=0,COUNTIF(AssessmentStatuses,L383)=0,COUNTIF(ActionStatuses,T383)=0,AND(H383&lt;&gt;"",NOT(ISNUMBER(H383))),AND(I383&lt;&gt;"",OR(NOT(ISNUMBER(I383)),I383&gt;TODAY())),AND(J383&lt;&gt;"",NOT(ISNUMBER(J383))),AND(M383&lt;&gt;"",NOT(ISNUMBER(M383))),AND(N383&lt;&gt;"",OR(NOT(ISNUMBER(N383)),N383&gt;TODAY())),AND(S383&lt;&gt;"",NOT(ISNUMBER(S383))),AND(G383="Completed",OR(I383="",P383="",J383="")),AND(G383&lt;&gt;"Completed",OR(I383&lt;&gt;"",H383="")),AND(K383="No",L383&lt;&gt;"Not required"),AND(K383="Yes",OR(L383="Not required",AND(L383&lt;&gt;"Competence confirmed",M383=""))),AND(OR(L383="Competence confirmed",L383="Further support needed"),OR(N383="",O383="",P383="")),AND(L383="Further support needed",T383&lt;&gt;"Open"),X383="Check action details",AND(T383="Closed",OR(Q383="",R383="",P383=""))),"Check required fields/dates","Recorded - verify evidence")))</f>
        <v/>
      </c>
    </row>
    <row r="384" spans="1:25" ht="32" customHeight="1">
      <c r="A384" s="6"/>
      <c r="B384" s="6"/>
      <c r="C384" s="6"/>
      <c r="D384" s="6"/>
      <c r="E384" s="6"/>
      <c r="F384" s="6"/>
      <c r="G384" s="6"/>
      <c r="H384" s="7"/>
      <c r="I384" s="7"/>
      <c r="J384" s="7"/>
      <c r="K384" s="6"/>
      <c r="L384" s="6"/>
      <c r="M384" s="7"/>
      <c r="N384" s="7"/>
      <c r="O384" s="6"/>
      <c r="P384" s="6"/>
      <c r="Q384" s="6"/>
      <c r="R384" s="6"/>
      <c r="S384" s="7"/>
      <c r="T384" s="6"/>
      <c r="U384" s="8">
        <f>IF(OR(A384="",F384&lt;&gt;"Active"),"",IF(G384="Completed","Completed",IF(H384="","Missing deadline",IF(H384&lt;TODAY(),"Overdue learning",IF(H384&lt;=TODAY()+30,"Due within 30 days","Scheduled")))))</f>
        <v/>
      </c>
      <c r="V384" s="8">
        <f>IF(OR(A384="",F384&lt;&gt;"Active"),"",IF(G384&lt;&gt;"Completed","Not yet completed",IF(J384="","Missing review date",IF(J384&lt;TODAY(),"Review overdue",IF(J384&lt;=TODAY()+30,"Review within 30 days","Scheduled")))))</f>
        <v/>
      </c>
      <c r="W384" s="8">
        <f>IF(OR(A384="",F384&lt;&gt;"Active"),"",IF(K384="No","Not required",IF(K384&lt;&gt;"Yes","Check requirement",IF(L384="Further support needed","Competence concern",IF(L384="Competence confirmed","Confirmed",IF(M384="","Missing assessment due",IF(M384&lt;TODAY(),"Assessment overdue","Assessment outstanding")))))))</f>
        <v/>
      </c>
      <c r="X384" s="8">
        <f>IF(OR(A384="",F384&lt;&gt;"Active"),"",IF(T384="Closed","Closed",IF(AND(T384="Not needed",Q384="",R384="",S384=""),"No action",IF(OR(Q384="",R384="",S384="",T384&lt;&gt;"Open"),"Check action details",IF(S384&lt;TODAY(),"Action overdue","Action open")))))</f>
        <v/>
      </c>
      <c r="Y384" s="8">
        <f>IF(COUNTA(A384:T384)=0,"",IF(F384="Archived","Archived",IF(OR(A384="",B384="",C384="",D384="",E384="",F384&lt;&gt;"Active",COUNTIF(Roles,B384)=0,COUNTIF(Branches,C384)=0,COUNTIF(LearningStatuses,G384)=0,COUNTIF(AssessmentRequired,K384)=0,COUNTIF(AssessmentStatuses,L384)=0,COUNTIF(ActionStatuses,T384)=0,AND(H384&lt;&gt;"",NOT(ISNUMBER(H384))),AND(I384&lt;&gt;"",OR(NOT(ISNUMBER(I384)),I384&gt;TODAY())),AND(J384&lt;&gt;"",NOT(ISNUMBER(J384))),AND(M384&lt;&gt;"",NOT(ISNUMBER(M384))),AND(N384&lt;&gt;"",OR(NOT(ISNUMBER(N384)),N384&gt;TODAY())),AND(S384&lt;&gt;"",NOT(ISNUMBER(S384))),AND(G384="Completed",OR(I384="",P384="",J384="")),AND(G384&lt;&gt;"Completed",OR(I384&lt;&gt;"",H384="")),AND(K384="No",L384&lt;&gt;"Not required"),AND(K384="Yes",OR(L384="Not required",AND(L384&lt;&gt;"Competence confirmed",M384=""))),AND(OR(L384="Competence confirmed",L384="Further support needed"),OR(N384="",O384="",P384="")),AND(L384="Further support needed",T384&lt;&gt;"Open"),X384="Check action details",AND(T384="Closed",OR(Q384="",R384="",P384=""))),"Check required fields/dates","Recorded - verify evidence")))</f>
        <v/>
      </c>
    </row>
    <row r="385" spans="1:25" ht="32" customHeight="1">
      <c r="A385" s="6"/>
      <c r="B385" s="6"/>
      <c r="C385" s="6"/>
      <c r="D385" s="6"/>
      <c r="E385" s="6"/>
      <c r="F385" s="6"/>
      <c r="G385" s="6"/>
      <c r="H385" s="7"/>
      <c r="I385" s="7"/>
      <c r="J385" s="7"/>
      <c r="K385" s="6"/>
      <c r="L385" s="6"/>
      <c r="M385" s="7"/>
      <c r="N385" s="7"/>
      <c r="O385" s="6"/>
      <c r="P385" s="6"/>
      <c r="Q385" s="6"/>
      <c r="R385" s="6"/>
      <c r="S385" s="7"/>
      <c r="T385" s="6"/>
      <c r="U385" s="8">
        <f>IF(OR(A385="",F385&lt;&gt;"Active"),"",IF(G385="Completed","Completed",IF(H385="","Missing deadline",IF(H385&lt;TODAY(),"Overdue learning",IF(H385&lt;=TODAY()+30,"Due within 30 days","Scheduled")))))</f>
        <v/>
      </c>
      <c r="V385" s="8">
        <f>IF(OR(A385="",F385&lt;&gt;"Active"),"",IF(G385&lt;&gt;"Completed","Not yet completed",IF(J385="","Missing review date",IF(J385&lt;TODAY(),"Review overdue",IF(J385&lt;=TODAY()+30,"Review within 30 days","Scheduled")))))</f>
        <v/>
      </c>
      <c r="W385" s="8">
        <f>IF(OR(A385="",F385&lt;&gt;"Active"),"",IF(K385="No","Not required",IF(K385&lt;&gt;"Yes","Check requirement",IF(L385="Further support needed","Competence concern",IF(L385="Competence confirmed","Confirmed",IF(M385="","Missing assessment due",IF(M385&lt;TODAY(),"Assessment overdue","Assessment outstanding")))))))</f>
        <v/>
      </c>
      <c r="X385" s="8">
        <f>IF(OR(A385="",F385&lt;&gt;"Active"),"",IF(T385="Closed","Closed",IF(AND(T385="Not needed",Q385="",R385="",S385=""),"No action",IF(OR(Q385="",R385="",S385="",T385&lt;&gt;"Open"),"Check action details",IF(S385&lt;TODAY(),"Action overdue","Action open")))))</f>
        <v/>
      </c>
      <c r="Y385" s="8">
        <f>IF(COUNTA(A385:T385)=0,"",IF(F385="Archived","Archived",IF(OR(A385="",B385="",C385="",D385="",E385="",F385&lt;&gt;"Active",COUNTIF(Roles,B385)=0,COUNTIF(Branches,C385)=0,COUNTIF(LearningStatuses,G385)=0,COUNTIF(AssessmentRequired,K385)=0,COUNTIF(AssessmentStatuses,L385)=0,COUNTIF(ActionStatuses,T385)=0,AND(H385&lt;&gt;"",NOT(ISNUMBER(H385))),AND(I385&lt;&gt;"",OR(NOT(ISNUMBER(I385)),I385&gt;TODAY())),AND(J385&lt;&gt;"",NOT(ISNUMBER(J385))),AND(M385&lt;&gt;"",NOT(ISNUMBER(M385))),AND(N385&lt;&gt;"",OR(NOT(ISNUMBER(N385)),N385&gt;TODAY())),AND(S385&lt;&gt;"",NOT(ISNUMBER(S385))),AND(G385="Completed",OR(I385="",P385="",J385="")),AND(G385&lt;&gt;"Completed",OR(I385&lt;&gt;"",H385="")),AND(K385="No",L385&lt;&gt;"Not required"),AND(K385="Yes",OR(L385="Not required",AND(L385&lt;&gt;"Competence confirmed",M385=""))),AND(OR(L385="Competence confirmed",L385="Further support needed"),OR(N385="",O385="",P385="")),AND(L385="Further support needed",T385&lt;&gt;"Open"),X385="Check action details",AND(T385="Closed",OR(Q385="",R385="",P385=""))),"Check required fields/dates","Recorded - verify evidence")))</f>
        <v/>
      </c>
    </row>
    <row r="386" spans="1:25" ht="32" customHeight="1">
      <c r="A386" s="6"/>
      <c r="B386" s="6"/>
      <c r="C386" s="6"/>
      <c r="D386" s="6"/>
      <c r="E386" s="6"/>
      <c r="F386" s="6"/>
      <c r="G386" s="6"/>
      <c r="H386" s="7"/>
      <c r="I386" s="7"/>
      <c r="J386" s="7"/>
      <c r="K386" s="6"/>
      <c r="L386" s="6"/>
      <c r="M386" s="7"/>
      <c r="N386" s="7"/>
      <c r="O386" s="6"/>
      <c r="P386" s="6"/>
      <c r="Q386" s="6"/>
      <c r="R386" s="6"/>
      <c r="S386" s="7"/>
      <c r="T386" s="6"/>
      <c r="U386" s="8">
        <f>IF(OR(A386="",F386&lt;&gt;"Active"),"",IF(G386="Completed","Completed",IF(H386="","Missing deadline",IF(H386&lt;TODAY(),"Overdue learning",IF(H386&lt;=TODAY()+30,"Due within 30 days","Scheduled")))))</f>
        <v/>
      </c>
      <c r="V386" s="8">
        <f>IF(OR(A386="",F386&lt;&gt;"Active"),"",IF(G386&lt;&gt;"Completed","Not yet completed",IF(J386="","Missing review date",IF(J386&lt;TODAY(),"Review overdue",IF(J386&lt;=TODAY()+30,"Review within 30 days","Scheduled")))))</f>
        <v/>
      </c>
      <c r="W386" s="8">
        <f>IF(OR(A386="",F386&lt;&gt;"Active"),"",IF(K386="No","Not required",IF(K386&lt;&gt;"Yes","Check requirement",IF(L386="Further support needed","Competence concern",IF(L386="Competence confirmed","Confirmed",IF(M386="","Missing assessment due",IF(M386&lt;TODAY(),"Assessment overdue","Assessment outstanding")))))))</f>
        <v/>
      </c>
      <c r="X386" s="8">
        <f>IF(OR(A386="",F386&lt;&gt;"Active"),"",IF(T386="Closed","Closed",IF(AND(T386="Not needed",Q386="",R386="",S386=""),"No action",IF(OR(Q386="",R386="",S386="",T386&lt;&gt;"Open"),"Check action details",IF(S386&lt;TODAY(),"Action overdue","Action open")))))</f>
        <v/>
      </c>
      <c r="Y386" s="8">
        <f>IF(COUNTA(A386:T386)=0,"",IF(F386="Archived","Archived",IF(OR(A386="",B386="",C386="",D386="",E386="",F386&lt;&gt;"Active",COUNTIF(Roles,B386)=0,COUNTIF(Branches,C386)=0,COUNTIF(LearningStatuses,G386)=0,COUNTIF(AssessmentRequired,K386)=0,COUNTIF(AssessmentStatuses,L386)=0,COUNTIF(ActionStatuses,T386)=0,AND(H386&lt;&gt;"",NOT(ISNUMBER(H386))),AND(I386&lt;&gt;"",OR(NOT(ISNUMBER(I386)),I386&gt;TODAY())),AND(J386&lt;&gt;"",NOT(ISNUMBER(J386))),AND(M386&lt;&gt;"",NOT(ISNUMBER(M386))),AND(N386&lt;&gt;"",OR(NOT(ISNUMBER(N386)),N386&gt;TODAY())),AND(S386&lt;&gt;"",NOT(ISNUMBER(S386))),AND(G386="Completed",OR(I386="",P386="",J386="")),AND(G386&lt;&gt;"Completed",OR(I386&lt;&gt;"",H386="")),AND(K386="No",L386&lt;&gt;"Not required"),AND(K386="Yes",OR(L386="Not required",AND(L386&lt;&gt;"Competence confirmed",M386=""))),AND(OR(L386="Competence confirmed",L386="Further support needed"),OR(N386="",O386="",P386="")),AND(L386="Further support needed",T386&lt;&gt;"Open"),X386="Check action details",AND(T386="Closed",OR(Q386="",R386="",P386=""))),"Check required fields/dates","Recorded - verify evidence")))</f>
        <v/>
      </c>
    </row>
    <row r="387" spans="1:25" ht="32" customHeight="1">
      <c r="A387" s="6"/>
      <c r="B387" s="6"/>
      <c r="C387" s="6"/>
      <c r="D387" s="6"/>
      <c r="E387" s="6"/>
      <c r="F387" s="6"/>
      <c r="G387" s="6"/>
      <c r="H387" s="7"/>
      <c r="I387" s="7"/>
      <c r="J387" s="7"/>
      <c r="K387" s="6"/>
      <c r="L387" s="6"/>
      <c r="M387" s="7"/>
      <c r="N387" s="7"/>
      <c r="O387" s="6"/>
      <c r="P387" s="6"/>
      <c r="Q387" s="6"/>
      <c r="R387" s="6"/>
      <c r="S387" s="7"/>
      <c r="T387" s="6"/>
      <c r="U387" s="8">
        <f>IF(OR(A387="",F387&lt;&gt;"Active"),"",IF(G387="Completed","Completed",IF(H387="","Missing deadline",IF(H387&lt;TODAY(),"Overdue learning",IF(H387&lt;=TODAY()+30,"Due within 30 days","Scheduled")))))</f>
        <v/>
      </c>
      <c r="V387" s="8">
        <f>IF(OR(A387="",F387&lt;&gt;"Active"),"",IF(G387&lt;&gt;"Completed","Not yet completed",IF(J387="","Missing review date",IF(J387&lt;TODAY(),"Review overdue",IF(J387&lt;=TODAY()+30,"Review within 30 days","Scheduled")))))</f>
        <v/>
      </c>
      <c r="W387" s="8">
        <f>IF(OR(A387="",F387&lt;&gt;"Active"),"",IF(K387="No","Not required",IF(K387&lt;&gt;"Yes","Check requirement",IF(L387="Further support needed","Competence concern",IF(L387="Competence confirmed","Confirmed",IF(M387="","Missing assessment due",IF(M387&lt;TODAY(),"Assessment overdue","Assessment outstanding")))))))</f>
        <v/>
      </c>
      <c r="X387" s="8">
        <f>IF(OR(A387="",F387&lt;&gt;"Active"),"",IF(T387="Closed","Closed",IF(AND(T387="Not needed",Q387="",R387="",S387=""),"No action",IF(OR(Q387="",R387="",S387="",T387&lt;&gt;"Open"),"Check action details",IF(S387&lt;TODAY(),"Action overdue","Action open")))))</f>
        <v/>
      </c>
      <c r="Y387" s="8">
        <f>IF(COUNTA(A387:T387)=0,"",IF(F387="Archived","Archived",IF(OR(A387="",B387="",C387="",D387="",E387="",F387&lt;&gt;"Active",COUNTIF(Roles,B387)=0,COUNTIF(Branches,C387)=0,COUNTIF(LearningStatuses,G387)=0,COUNTIF(AssessmentRequired,K387)=0,COUNTIF(AssessmentStatuses,L387)=0,COUNTIF(ActionStatuses,T387)=0,AND(H387&lt;&gt;"",NOT(ISNUMBER(H387))),AND(I387&lt;&gt;"",OR(NOT(ISNUMBER(I387)),I387&gt;TODAY())),AND(J387&lt;&gt;"",NOT(ISNUMBER(J387))),AND(M387&lt;&gt;"",NOT(ISNUMBER(M387))),AND(N387&lt;&gt;"",OR(NOT(ISNUMBER(N387)),N387&gt;TODAY())),AND(S387&lt;&gt;"",NOT(ISNUMBER(S387))),AND(G387="Completed",OR(I387="",P387="",J387="")),AND(G387&lt;&gt;"Completed",OR(I387&lt;&gt;"",H387="")),AND(K387="No",L387&lt;&gt;"Not required"),AND(K387="Yes",OR(L387="Not required",AND(L387&lt;&gt;"Competence confirmed",M387=""))),AND(OR(L387="Competence confirmed",L387="Further support needed"),OR(N387="",O387="",P387="")),AND(L387="Further support needed",T387&lt;&gt;"Open"),X387="Check action details",AND(T387="Closed",OR(Q387="",R387="",P387=""))),"Check required fields/dates","Recorded - verify evidence")))</f>
        <v/>
      </c>
    </row>
    <row r="388" spans="1:25" ht="32" customHeight="1">
      <c r="A388" s="6"/>
      <c r="B388" s="6"/>
      <c r="C388" s="6"/>
      <c r="D388" s="6"/>
      <c r="E388" s="6"/>
      <c r="F388" s="6"/>
      <c r="G388" s="6"/>
      <c r="H388" s="7"/>
      <c r="I388" s="7"/>
      <c r="J388" s="7"/>
      <c r="K388" s="6"/>
      <c r="L388" s="6"/>
      <c r="M388" s="7"/>
      <c r="N388" s="7"/>
      <c r="O388" s="6"/>
      <c r="P388" s="6"/>
      <c r="Q388" s="6"/>
      <c r="R388" s="6"/>
      <c r="S388" s="7"/>
      <c r="T388" s="6"/>
      <c r="U388" s="8">
        <f>IF(OR(A388="",F388&lt;&gt;"Active"),"",IF(G388="Completed","Completed",IF(H388="","Missing deadline",IF(H388&lt;TODAY(),"Overdue learning",IF(H388&lt;=TODAY()+30,"Due within 30 days","Scheduled")))))</f>
        <v/>
      </c>
      <c r="V388" s="8">
        <f>IF(OR(A388="",F388&lt;&gt;"Active"),"",IF(G388&lt;&gt;"Completed","Not yet completed",IF(J388="","Missing review date",IF(J388&lt;TODAY(),"Review overdue",IF(J388&lt;=TODAY()+30,"Review within 30 days","Scheduled")))))</f>
        <v/>
      </c>
      <c r="W388" s="8">
        <f>IF(OR(A388="",F388&lt;&gt;"Active"),"",IF(K388="No","Not required",IF(K388&lt;&gt;"Yes","Check requirement",IF(L388="Further support needed","Competence concern",IF(L388="Competence confirmed","Confirmed",IF(M388="","Missing assessment due",IF(M388&lt;TODAY(),"Assessment overdue","Assessment outstanding")))))))</f>
        <v/>
      </c>
      <c r="X388" s="8">
        <f>IF(OR(A388="",F388&lt;&gt;"Active"),"",IF(T388="Closed","Closed",IF(AND(T388="Not needed",Q388="",R388="",S388=""),"No action",IF(OR(Q388="",R388="",S388="",T388&lt;&gt;"Open"),"Check action details",IF(S388&lt;TODAY(),"Action overdue","Action open")))))</f>
        <v/>
      </c>
      <c r="Y388" s="8">
        <f>IF(COUNTA(A388:T388)=0,"",IF(F388="Archived","Archived",IF(OR(A388="",B388="",C388="",D388="",E388="",F388&lt;&gt;"Active",COUNTIF(Roles,B388)=0,COUNTIF(Branches,C388)=0,COUNTIF(LearningStatuses,G388)=0,COUNTIF(AssessmentRequired,K388)=0,COUNTIF(AssessmentStatuses,L388)=0,COUNTIF(ActionStatuses,T388)=0,AND(H388&lt;&gt;"",NOT(ISNUMBER(H388))),AND(I388&lt;&gt;"",OR(NOT(ISNUMBER(I388)),I388&gt;TODAY())),AND(J388&lt;&gt;"",NOT(ISNUMBER(J388))),AND(M388&lt;&gt;"",NOT(ISNUMBER(M388))),AND(N388&lt;&gt;"",OR(NOT(ISNUMBER(N388)),N388&gt;TODAY())),AND(S388&lt;&gt;"",NOT(ISNUMBER(S388))),AND(G388="Completed",OR(I388="",P388="",J388="")),AND(G388&lt;&gt;"Completed",OR(I388&lt;&gt;"",H388="")),AND(K388="No",L388&lt;&gt;"Not required"),AND(K388="Yes",OR(L388="Not required",AND(L388&lt;&gt;"Competence confirmed",M388=""))),AND(OR(L388="Competence confirmed",L388="Further support needed"),OR(N388="",O388="",P388="")),AND(L388="Further support needed",T388&lt;&gt;"Open"),X388="Check action details",AND(T388="Closed",OR(Q388="",R388="",P388=""))),"Check required fields/dates","Recorded - verify evidence")))</f>
        <v/>
      </c>
    </row>
    <row r="389" spans="1:25" ht="32" customHeight="1">
      <c r="A389" s="6"/>
      <c r="B389" s="6"/>
      <c r="C389" s="6"/>
      <c r="D389" s="6"/>
      <c r="E389" s="6"/>
      <c r="F389" s="6"/>
      <c r="G389" s="6"/>
      <c r="H389" s="7"/>
      <c r="I389" s="7"/>
      <c r="J389" s="7"/>
      <c r="K389" s="6"/>
      <c r="L389" s="6"/>
      <c r="M389" s="7"/>
      <c r="N389" s="7"/>
      <c r="O389" s="6"/>
      <c r="P389" s="6"/>
      <c r="Q389" s="6"/>
      <c r="R389" s="6"/>
      <c r="S389" s="7"/>
      <c r="T389" s="6"/>
      <c r="U389" s="8">
        <f>IF(OR(A389="",F389&lt;&gt;"Active"),"",IF(G389="Completed","Completed",IF(H389="","Missing deadline",IF(H389&lt;TODAY(),"Overdue learning",IF(H389&lt;=TODAY()+30,"Due within 30 days","Scheduled")))))</f>
        <v/>
      </c>
      <c r="V389" s="8">
        <f>IF(OR(A389="",F389&lt;&gt;"Active"),"",IF(G389&lt;&gt;"Completed","Not yet completed",IF(J389="","Missing review date",IF(J389&lt;TODAY(),"Review overdue",IF(J389&lt;=TODAY()+30,"Review within 30 days","Scheduled")))))</f>
        <v/>
      </c>
      <c r="W389" s="8">
        <f>IF(OR(A389="",F389&lt;&gt;"Active"),"",IF(K389="No","Not required",IF(K389&lt;&gt;"Yes","Check requirement",IF(L389="Further support needed","Competence concern",IF(L389="Competence confirmed","Confirmed",IF(M389="","Missing assessment due",IF(M389&lt;TODAY(),"Assessment overdue","Assessment outstanding")))))))</f>
        <v/>
      </c>
      <c r="X389" s="8">
        <f>IF(OR(A389="",F389&lt;&gt;"Active"),"",IF(T389="Closed","Closed",IF(AND(T389="Not needed",Q389="",R389="",S389=""),"No action",IF(OR(Q389="",R389="",S389="",T389&lt;&gt;"Open"),"Check action details",IF(S389&lt;TODAY(),"Action overdue","Action open")))))</f>
        <v/>
      </c>
      <c r="Y389" s="8">
        <f>IF(COUNTA(A389:T389)=0,"",IF(F389="Archived","Archived",IF(OR(A389="",B389="",C389="",D389="",E389="",F389&lt;&gt;"Active",COUNTIF(Roles,B389)=0,COUNTIF(Branches,C389)=0,COUNTIF(LearningStatuses,G389)=0,COUNTIF(AssessmentRequired,K389)=0,COUNTIF(AssessmentStatuses,L389)=0,COUNTIF(ActionStatuses,T389)=0,AND(H389&lt;&gt;"",NOT(ISNUMBER(H389))),AND(I389&lt;&gt;"",OR(NOT(ISNUMBER(I389)),I389&gt;TODAY())),AND(J389&lt;&gt;"",NOT(ISNUMBER(J389))),AND(M389&lt;&gt;"",NOT(ISNUMBER(M389))),AND(N389&lt;&gt;"",OR(NOT(ISNUMBER(N389)),N389&gt;TODAY())),AND(S389&lt;&gt;"",NOT(ISNUMBER(S389))),AND(G389="Completed",OR(I389="",P389="",J389="")),AND(G389&lt;&gt;"Completed",OR(I389&lt;&gt;"",H389="")),AND(K389="No",L389&lt;&gt;"Not required"),AND(K389="Yes",OR(L389="Not required",AND(L389&lt;&gt;"Competence confirmed",M389=""))),AND(OR(L389="Competence confirmed",L389="Further support needed"),OR(N389="",O389="",P389="")),AND(L389="Further support needed",T389&lt;&gt;"Open"),X389="Check action details",AND(T389="Closed",OR(Q389="",R389="",P389=""))),"Check required fields/dates","Recorded - verify evidence")))</f>
        <v/>
      </c>
    </row>
    <row r="390" spans="1:25" ht="32" customHeight="1">
      <c r="A390" s="6"/>
      <c r="B390" s="6"/>
      <c r="C390" s="6"/>
      <c r="D390" s="6"/>
      <c r="E390" s="6"/>
      <c r="F390" s="6"/>
      <c r="G390" s="6"/>
      <c r="H390" s="7"/>
      <c r="I390" s="7"/>
      <c r="J390" s="7"/>
      <c r="K390" s="6"/>
      <c r="L390" s="6"/>
      <c r="M390" s="7"/>
      <c r="N390" s="7"/>
      <c r="O390" s="6"/>
      <c r="P390" s="6"/>
      <c r="Q390" s="6"/>
      <c r="R390" s="6"/>
      <c r="S390" s="7"/>
      <c r="T390" s="6"/>
      <c r="U390" s="8">
        <f>IF(OR(A390="",F390&lt;&gt;"Active"),"",IF(G390="Completed","Completed",IF(H390="","Missing deadline",IF(H390&lt;TODAY(),"Overdue learning",IF(H390&lt;=TODAY()+30,"Due within 30 days","Scheduled")))))</f>
        <v/>
      </c>
      <c r="V390" s="8">
        <f>IF(OR(A390="",F390&lt;&gt;"Active"),"",IF(G390&lt;&gt;"Completed","Not yet completed",IF(J390="","Missing review date",IF(J390&lt;TODAY(),"Review overdue",IF(J390&lt;=TODAY()+30,"Review within 30 days","Scheduled")))))</f>
        <v/>
      </c>
      <c r="W390" s="8">
        <f>IF(OR(A390="",F390&lt;&gt;"Active"),"",IF(K390="No","Not required",IF(K390&lt;&gt;"Yes","Check requirement",IF(L390="Further support needed","Competence concern",IF(L390="Competence confirmed","Confirmed",IF(M390="","Missing assessment due",IF(M390&lt;TODAY(),"Assessment overdue","Assessment outstanding")))))))</f>
        <v/>
      </c>
      <c r="X390" s="8">
        <f>IF(OR(A390="",F390&lt;&gt;"Active"),"",IF(T390="Closed","Closed",IF(AND(T390="Not needed",Q390="",R390="",S390=""),"No action",IF(OR(Q390="",R390="",S390="",T390&lt;&gt;"Open"),"Check action details",IF(S390&lt;TODAY(),"Action overdue","Action open")))))</f>
        <v/>
      </c>
      <c r="Y390" s="8">
        <f>IF(COUNTA(A390:T390)=0,"",IF(F390="Archived","Archived",IF(OR(A390="",B390="",C390="",D390="",E390="",F390&lt;&gt;"Active",COUNTIF(Roles,B390)=0,COUNTIF(Branches,C390)=0,COUNTIF(LearningStatuses,G390)=0,COUNTIF(AssessmentRequired,K390)=0,COUNTIF(AssessmentStatuses,L390)=0,COUNTIF(ActionStatuses,T390)=0,AND(H390&lt;&gt;"",NOT(ISNUMBER(H390))),AND(I390&lt;&gt;"",OR(NOT(ISNUMBER(I390)),I390&gt;TODAY())),AND(J390&lt;&gt;"",NOT(ISNUMBER(J390))),AND(M390&lt;&gt;"",NOT(ISNUMBER(M390))),AND(N390&lt;&gt;"",OR(NOT(ISNUMBER(N390)),N390&gt;TODAY())),AND(S390&lt;&gt;"",NOT(ISNUMBER(S390))),AND(G390="Completed",OR(I390="",P390="",J390="")),AND(G390&lt;&gt;"Completed",OR(I390&lt;&gt;"",H390="")),AND(K390="No",L390&lt;&gt;"Not required"),AND(K390="Yes",OR(L390="Not required",AND(L390&lt;&gt;"Competence confirmed",M390=""))),AND(OR(L390="Competence confirmed",L390="Further support needed"),OR(N390="",O390="",P390="")),AND(L390="Further support needed",T390&lt;&gt;"Open"),X390="Check action details",AND(T390="Closed",OR(Q390="",R390="",P390=""))),"Check required fields/dates","Recorded - verify evidence")))</f>
        <v/>
      </c>
    </row>
    <row r="391" spans="1:25" ht="32" customHeight="1">
      <c r="A391" s="6"/>
      <c r="B391" s="6"/>
      <c r="C391" s="6"/>
      <c r="D391" s="6"/>
      <c r="E391" s="6"/>
      <c r="F391" s="6"/>
      <c r="G391" s="6"/>
      <c r="H391" s="7"/>
      <c r="I391" s="7"/>
      <c r="J391" s="7"/>
      <c r="K391" s="6"/>
      <c r="L391" s="6"/>
      <c r="M391" s="7"/>
      <c r="N391" s="7"/>
      <c r="O391" s="6"/>
      <c r="P391" s="6"/>
      <c r="Q391" s="6"/>
      <c r="R391" s="6"/>
      <c r="S391" s="7"/>
      <c r="T391" s="6"/>
      <c r="U391" s="8">
        <f>IF(OR(A391="",F391&lt;&gt;"Active"),"",IF(G391="Completed","Completed",IF(H391="","Missing deadline",IF(H391&lt;TODAY(),"Overdue learning",IF(H391&lt;=TODAY()+30,"Due within 30 days","Scheduled")))))</f>
        <v/>
      </c>
      <c r="V391" s="8">
        <f>IF(OR(A391="",F391&lt;&gt;"Active"),"",IF(G391&lt;&gt;"Completed","Not yet completed",IF(J391="","Missing review date",IF(J391&lt;TODAY(),"Review overdue",IF(J391&lt;=TODAY()+30,"Review within 30 days","Scheduled")))))</f>
        <v/>
      </c>
      <c r="W391" s="8">
        <f>IF(OR(A391="",F391&lt;&gt;"Active"),"",IF(K391="No","Not required",IF(K391&lt;&gt;"Yes","Check requirement",IF(L391="Further support needed","Competence concern",IF(L391="Competence confirmed","Confirmed",IF(M391="","Missing assessment due",IF(M391&lt;TODAY(),"Assessment overdue","Assessment outstanding")))))))</f>
        <v/>
      </c>
      <c r="X391" s="8">
        <f>IF(OR(A391="",F391&lt;&gt;"Active"),"",IF(T391="Closed","Closed",IF(AND(T391="Not needed",Q391="",R391="",S391=""),"No action",IF(OR(Q391="",R391="",S391="",T391&lt;&gt;"Open"),"Check action details",IF(S391&lt;TODAY(),"Action overdue","Action open")))))</f>
        <v/>
      </c>
      <c r="Y391" s="8">
        <f>IF(COUNTA(A391:T391)=0,"",IF(F391="Archived","Archived",IF(OR(A391="",B391="",C391="",D391="",E391="",F391&lt;&gt;"Active",COUNTIF(Roles,B391)=0,COUNTIF(Branches,C391)=0,COUNTIF(LearningStatuses,G391)=0,COUNTIF(AssessmentRequired,K391)=0,COUNTIF(AssessmentStatuses,L391)=0,COUNTIF(ActionStatuses,T391)=0,AND(H391&lt;&gt;"",NOT(ISNUMBER(H391))),AND(I391&lt;&gt;"",OR(NOT(ISNUMBER(I391)),I391&gt;TODAY())),AND(J391&lt;&gt;"",NOT(ISNUMBER(J391))),AND(M391&lt;&gt;"",NOT(ISNUMBER(M391))),AND(N391&lt;&gt;"",OR(NOT(ISNUMBER(N391)),N391&gt;TODAY())),AND(S391&lt;&gt;"",NOT(ISNUMBER(S391))),AND(G391="Completed",OR(I391="",P391="",J391="")),AND(G391&lt;&gt;"Completed",OR(I391&lt;&gt;"",H391="")),AND(K391="No",L391&lt;&gt;"Not required"),AND(K391="Yes",OR(L391="Not required",AND(L391&lt;&gt;"Competence confirmed",M391=""))),AND(OR(L391="Competence confirmed",L391="Further support needed"),OR(N391="",O391="",P391="")),AND(L391="Further support needed",T391&lt;&gt;"Open"),X391="Check action details",AND(T391="Closed",OR(Q391="",R391="",P391=""))),"Check required fields/dates","Recorded - verify evidence")))</f>
        <v/>
      </c>
    </row>
    <row r="392" spans="1:25" ht="32" customHeight="1">
      <c r="A392" s="6"/>
      <c r="B392" s="6"/>
      <c r="C392" s="6"/>
      <c r="D392" s="6"/>
      <c r="E392" s="6"/>
      <c r="F392" s="6"/>
      <c r="G392" s="6"/>
      <c r="H392" s="7"/>
      <c r="I392" s="7"/>
      <c r="J392" s="7"/>
      <c r="K392" s="6"/>
      <c r="L392" s="6"/>
      <c r="M392" s="7"/>
      <c r="N392" s="7"/>
      <c r="O392" s="6"/>
      <c r="P392" s="6"/>
      <c r="Q392" s="6"/>
      <c r="R392" s="6"/>
      <c r="S392" s="7"/>
      <c r="T392" s="6"/>
      <c r="U392" s="8">
        <f>IF(OR(A392="",F392&lt;&gt;"Active"),"",IF(G392="Completed","Completed",IF(H392="","Missing deadline",IF(H392&lt;TODAY(),"Overdue learning",IF(H392&lt;=TODAY()+30,"Due within 30 days","Scheduled")))))</f>
        <v/>
      </c>
      <c r="V392" s="8">
        <f>IF(OR(A392="",F392&lt;&gt;"Active"),"",IF(G392&lt;&gt;"Completed","Not yet completed",IF(J392="","Missing review date",IF(J392&lt;TODAY(),"Review overdue",IF(J392&lt;=TODAY()+30,"Review within 30 days","Scheduled")))))</f>
        <v/>
      </c>
      <c r="W392" s="8">
        <f>IF(OR(A392="",F392&lt;&gt;"Active"),"",IF(K392="No","Not required",IF(K392&lt;&gt;"Yes","Check requirement",IF(L392="Further support needed","Competence concern",IF(L392="Competence confirmed","Confirmed",IF(M392="","Missing assessment due",IF(M392&lt;TODAY(),"Assessment overdue","Assessment outstanding")))))))</f>
        <v/>
      </c>
      <c r="X392" s="8">
        <f>IF(OR(A392="",F392&lt;&gt;"Active"),"",IF(T392="Closed","Closed",IF(AND(T392="Not needed",Q392="",R392="",S392=""),"No action",IF(OR(Q392="",R392="",S392="",T392&lt;&gt;"Open"),"Check action details",IF(S392&lt;TODAY(),"Action overdue","Action open")))))</f>
        <v/>
      </c>
      <c r="Y392" s="8">
        <f>IF(COUNTA(A392:T392)=0,"",IF(F392="Archived","Archived",IF(OR(A392="",B392="",C392="",D392="",E392="",F392&lt;&gt;"Active",COUNTIF(Roles,B392)=0,COUNTIF(Branches,C392)=0,COUNTIF(LearningStatuses,G392)=0,COUNTIF(AssessmentRequired,K392)=0,COUNTIF(AssessmentStatuses,L392)=0,COUNTIF(ActionStatuses,T392)=0,AND(H392&lt;&gt;"",NOT(ISNUMBER(H392))),AND(I392&lt;&gt;"",OR(NOT(ISNUMBER(I392)),I392&gt;TODAY())),AND(J392&lt;&gt;"",NOT(ISNUMBER(J392))),AND(M392&lt;&gt;"",NOT(ISNUMBER(M392))),AND(N392&lt;&gt;"",OR(NOT(ISNUMBER(N392)),N392&gt;TODAY())),AND(S392&lt;&gt;"",NOT(ISNUMBER(S392))),AND(G392="Completed",OR(I392="",P392="",J392="")),AND(G392&lt;&gt;"Completed",OR(I392&lt;&gt;"",H392="")),AND(K392="No",L392&lt;&gt;"Not required"),AND(K392="Yes",OR(L392="Not required",AND(L392&lt;&gt;"Competence confirmed",M392=""))),AND(OR(L392="Competence confirmed",L392="Further support needed"),OR(N392="",O392="",P392="")),AND(L392="Further support needed",T392&lt;&gt;"Open"),X392="Check action details",AND(T392="Closed",OR(Q392="",R392="",P392=""))),"Check required fields/dates","Recorded - verify evidence")))</f>
        <v/>
      </c>
    </row>
    <row r="393" spans="1:25" ht="32" customHeight="1">
      <c r="A393" s="6"/>
      <c r="B393" s="6"/>
      <c r="C393" s="6"/>
      <c r="D393" s="6"/>
      <c r="E393" s="6"/>
      <c r="F393" s="6"/>
      <c r="G393" s="6"/>
      <c r="H393" s="7"/>
      <c r="I393" s="7"/>
      <c r="J393" s="7"/>
      <c r="K393" s="6"/>
      <c r="L393" s="6"/>
      <c r="M393" s="7"/>
      <c r="N393" s="7"/>
      <c r="O393" s="6"/>
      <c r="P393" s="6"/>
      <c r="Q393" s="6"/>
      <c r="R393" s="6"/>
      <c r="S393" s="7"/>
      <c r="T393" s="6"/>
      <c r="U393" s="8">
        <f>IF(OR(A393="",F393&lt;&gt;"Active"),"",IF(G393="Completed","Completed",IF(H393="","Missing deadline",IF(H393&lt;TODAY(),"Overdue learning",IF(H393&lt;=TODAY()+30,"Due within 30 days","Scheduled")))))</f>
        <v/>
      </c>
      <c r="V393" s="8">
        <f>IF(OR(A393="",F393&lt;&gt;"Active"),"",IF(G393&lt;&gt;"Completed","Not yet completed",IF(J393="","Missing review date",IF(J393&lt;TODAY(),"Review overdue",IF(J393&lt;=TODAY()+30,"Review within 30 days","Scheduled")))))</f>
        <v/>
      </c>
      <c r="W393" s="8">
        <f>IF(OR(A393="",F393&lt;&gt;"Active"),"",IF(K393="No","Not required",IF(K393&lt;&gt;"Yes","Check requirement",IF(L393="Further support needed","Competence concern",IF(L393="Competence confirmed","Confirmed",IF(M393="","Missing assessment due",IF(M393&lt;TODAY(),"Assessment overdue","Assessment outstanding")))))))</f>
        <v/>
      </c>
      <c r="X393" s="8">
        <f>IF(OR(A393="",F393&lt;&gt;"Active"),"",IF(T393="Closed","Closed",IF(AND(T393="Not needed",Q393="",R393="",S393=""),"No action",IF(OR(Q393="",R393="",S393="",T393&lt;&gt;"Open"),"Check action details",IF(S393&lt;TODAY(),"Action overdue","Action open")))))</f>
        <v/>
      </c>
      <c r="Y393" s="8">
        <f>IF(COUNTA(A393:T393)=0,"",IF(F393="Archived","Archived",IF(OR(A393="",B393="",C393="",D393="",E393="",F393&lt;&gt;"Active",COUNTIF(Roles,B393)=0,COUNTIF(Branches,C393)=0,COUNTIF(LearningStatuses,G393)=0,COUNTIF(AssessmentRequired,K393)=0,COUNTIF(AssessmentStatuses,L393)=0,COUNTIF(ActionStatuses,T393)=0,AND(H393&lt;&gt;"",NOT(ISNUMBER(H393))),AND(I393&lt;&gt;"",OR(NOT(ISNUMBER(I393)),I393&gt;TODAY())),AND(J393&lt;&gt;"",NOT(ISNUMBER(J393))),AND(M393&lt;&gt;"",NOT(ISNUMBER(M393))),AND(N393&lt;&gt;"",OR(NOT(ISNUMBER(N393)),N393&gt;TODAY())),AND(S393&lt;&gt;"",NOT(ISNUMBER(S393))),AND(G393="Completed",OR(I393="",P393="",J393="")),AND(G393&lt;&gt;"Completed",OR(I393&lt;&gt;"",H393="")),AND(K393="No",L393&lt;&gt;"Not required"),AND(K393="Yes",OR(L393="Not required",AND(L393&lt;&gt;"Competence confirmed",M393=""))),AND(OR(L393="Competence confirmed",L393="Further support needed"),OR(N393="",O393="",P393="")),AND(L393="Further support needed",T393&lt;&gt;"Open"),X393="Check action details",AND(T393="Closed",OR(Q393="",R393="",P393=""))),"Check required fields/dates","Recorded - verify evidence")))</f>
        <v/>
      </c>
    </row>
    <row r="394" spans="1:25" ht="32" customHeight="1">
      <c r="A394" s="6"/>
      <c r="B394" s="6"/>
      <c r="C394" s="6"/>
      <c r="D394" s="6"/>
      <c r="E394" s="6"/>
      <c r="F394" s="6"/>
      <c r="G394" s="6"/>
      <c r="H394" s="7"/>
      <c r="I394" s="7"/>
      <c r="J394" s="7"/>
      <c r="K394" s="6"/>
      <c r="L394" s="6"/>
      <c r="M394" s="7"/>
      <c r="N394" s="7"/>
      <c r="O394" s="6"/>
      <c r="P394" s="6"/>
      <c r="Q394" s="6"/>
      <c r="R394" s="6"/>
      <c r="S394" s="7"/>
      <c r="T394" s="6"/>
      <c r="U394" s="8">
        <f>IF(OR(A394="",F394&lt;&gt;"Active"),"",IF(G394="Completed","Completed",IF(H394="","Missing deadline",IF(H394&lt;TODAY(),"Overdue learning",IF(H394&lt;=TODAY()+30,"Due within 30 days","Scheduled")))))</f>
        <v/>
      </c>
      <c r="V394" s="8">
        <f>IF(OR(A394="",F394&lt;&gt;"Active"),"",IF(G394&lt;&gt;"Completed","Not yet completed",IF(J394="","Missing review date",IF(J394&lt;TODAY(),"Review overdue",IF(J394&lt;=TODAY()+30,"Review within 30 days","Scheduled")))))</f>
        <v/>
      </c>
      <c r="W394" s="8">
        <f>IF(OR(A394="",F394&lt;&gt;"Active"),"",IF(K394="No","Not required",IF(K394&lt;&gt;"Yes","Check requirement",IF(L394="Further support needed","Competence concern",IF(L394="Competence confirmed","Confirmed",IF(M394="","Missing assessment due",IF(M394&lt;TODAY(),"Assessment overdue","Assessment outstanding")))))))</f>
        <v/>
      </c>
      <c r="X394" s="8">
        <f>IF(OR(A394="",F394&lt;&gt;"Active"),"",IF(T394="Closed","Closed",IF(AND(T394="Not needed",Q394="",R394="",S394=""),"No action",IF(OR(Q394="",R394="",S394="",T394&lt;&gt;"Open"),"Check action details",IF(S394&lt;TODAY(),"Action overdue","Action open")))))</f>
        <v/>
      </c>
      <c r="Y394" s="8">
        <f>IF(COUNTA(A394:T394)=0,"",IF(F394="Archived","Archived",IF(OR(A394="",B394="",C394="",D394="",E394="",F394&lt;&gt;"Active",COUNTIF(Roles,B394)=0,COUNTIF(Branches,C394)=0,COUNTIF(LearningStatuses,G394)=0,COUNTIF(AssessmentRequired,K394)=0,COUNTIF(AssessmentStatuses,L394)=0,COUNTIF(ActionStatuses,T394)=0,AND(H394&lt;&gt;"",NOT(ISNUMBER(H394))),AND(I394&lt;&gt;"",OR(NOT(ISNUMBER(I394)),I394&gt;TODAY())),AND(J394&lt;&gt;"",NOT(ISNUMBER(J394))),AND(M394&lt;&gt;"",NOT(ISNUMBER(M394))),AND(N394&lt;&gt;"",OR(NOT(ISNUMBER(N394)),N394&gt;TODAY())),AND(S394&lt;&gt;"",NOT(ISNUMBER(S394))),AND(G394="Completed",OR(I394="",P394="",J394="")),AND(G394&lt;&gt;"Completed",OR(I394&lt;&gt;"",H394="")),AND(K394="No",L394&lt;&gt;"Not required"),AND(K394="Yes",OR(L394="Not required",AND(L394&lt;&gt;"Competence confirmed",M394=""))),AND(OR(L394="Competence confirmed",L394="Further support needed"),OR(N394="",O394="",P394="")),AND(L394="Further support needed",T394&lt;&gt;"Open"),X394="Check action details",AND(T394="Closed",OR(Q394="",R394="",P394=""))),"Check required fields/dates","Recorded - verify evidence")))</f>
        <v/>
      </c>
    </row>
    <row r="395" spans="1:25" ht="32" customHeight="1">
      <c r="A395" s="6"/>
      <c r="B395" s="6"/>
      <c r="C395" s="6"/>
      <c r="D395" s="6"/>
      <c r="E395" s="6"/>
      <c r="F395" s="6"/>
      <c r="G395" s="6"/>
      <c r="H395" s="7"/>
      <c r="I395" s="7"/>
      <c r="J395" s="7"/>
      <c r="K395" s="6"/>
      <c r="L395" s="6"/>
      <c r="M395" s="7"/>
      <c r="N395" s="7"/>
      <c r="O395" s="6"/>
      <c r="P395" s="6"/>
      <c r="Q395" s="6"/>
      <c r="R395" s="6"/>
      <c r="S395" s="7"/>
      <c r="T395" s="6"/>
      <c r="U395" s="8">
        <f>IF(OR(A395="",F395&lt;&gt;"Active"),"",IF(G395="Completed","Completed",IF(H395="","Missing deadline",IF(H395&lt;TODAY(),"Overdue learning",IF(H395&lt;=TODAY()+30,"Due within 30 days","Scheduled")))))</f>
        <v/>
      </c>
      <c r="V395" s="8">
        <f>IF(OR(A395="",F395&lt;&gt;"Active"),"",IF(G395&lt;&gt;"Completed","Not yet completed",IF(J395="","Missing review date",IF(J395&lt;TODAY(),"Review overdue",IF(J395&lt;=TODAY()+30,"Review within 30 days","Scheduled")))))</f>
        <v/>
      </c>
      <c r="W395" s="8">
        <f>IF(OR(A395="",F395&lt;&gt;"Active"),"",IF(K395="No","Not required",IF(K395&lt;&gt;"Yes","Check requirement",IF(L395="Further support needed","Competence concern",IF(L395="Competence confirmed","Confirmed",IF(M395="","Missing assessment due",IF(M395&lt;TODAY(),"Assessment overdue","Assessment outstanding")))))))</f>
        <v/>
      </c>
      <c r="X395" s="8">
        <f>IF(OR(A395="",F395&lt;&gt;"Active"),"",IF(T395="Closed","Closed",IF(AND(T395="Not needed",Q395="",R395="",S395=""),"No action",IF(OR(Q395="",R395="",S395="",T395&lt;&gt;"Open"),"Check action details",IF(S395&lt;TODAY(),"Action overdue","Action open")))))</f>
        <v/>
      </c>
      <c r="Y395" s="8">
        <f>IF(COUNTA(A395:T395)=0,"",IF(F395="Archived","Archived",IF(OR(A395="",B395="",C395="",D395="",E395="",F395&lt;&gt;"Active",COUNTIF(Roles,B395)=0,COUNTIF(Branches,C395)=0,COUNTIF(LearningStatuses,G395)=0,COUNTIF(AssessmentRequired,K395)=0,COUNTIF(AssessmentStatuses,L395)=0,COUNTIF(ActionStatuses,T395)=0,AND(H395&lt;&gt;"",NOT(ISNUMBER(H395))),AND(I395&lt;&gt;"",OR(NOT(ISNUMBER(I395)),I395&gt;TODAY())),AND(J395&lt;&gt;"",NOT(ISNUMBER(J395))),AND(M395&lt;&gt;"",NOT(ISNUMBER(M395))),AND(N395&lt;&gt;"",OR(NOT(ISNUMBER(N395)),N395&gt;TODAY())),AND(S395&lt;&gt;"",NOT(ISNUMBER(S395))),AND(G395="Completed",OR(I395="",P395="",J395="")),AND(G395&lt;&gt;"Completed",OR(I395&lt;&gt;"",H395="")),AND(K395="No",L395&lt;&gt;"Not required"),AND(K395="Yes",OR(L395="Not required",AND(L395&lt;&gt;"Competence confirmed",M395=""))),AND(OR(L395="Competence confirmed",L395="Further support needed"),OR(N395="",O395="",P395="")),AND(L395="Further support needed",T395&lt;&gt;"Open"),X395="Check action details",AND(T395="Closed",OR(Q395="",R395="",P395=""))),"Check required fields/dates","Recorded - verify evidence")))</f>
        <v/>
      </c>
    </row>
    <row r="396" spans="1:25" ht="32" customHeight="1">
      <c r="A396" s="6"/>
      <c r="B396" s="6"/>
      <c r="C396" s="6"/>
      <c r="D396" s="6"/>
      <c r="E396" s="6"/>
      <c r="F396" s="6"/>
      <c r="G396" s="6"/>
      <c r="H396" s="7"/>
      <c r="I396" s="7"/>
      <c r="J396" s="7"/>
      <c r="K396" s="6"/>
      <c r="L396" s="6"/>
      <c r="M396" s="7"/>
      <c r="N396" s="7"/>
      <c r="O396" s="6"/>
      <c r="P396" s="6"/>
      <c r="Q396" s="6"/>
      <c r="R396" s="6"/>
      <c r="S396" s="7"/>
      <c r="T396" s="6"/>
      <c r="U396" s="8">
        <f>IF(OR(A396="",F396&lt;&gt;"Active"),"",IF(G396="Completed","Completed",IF(H396="","Missing deadline",IF(H396&lt;TODAY(),"Overdue learning",IF(H396&lt;=TODAY()+30,"Due within 30 days","Scheduled")))))</f>
        <v/>
      </c>
      <c r="V396" s="8">
        <f>IF(OR(A396="",F396&lt;&gt;"Active"),"",IF(G396&lt;&gt;"Completed","Not yet completed",IF(J396="","Missing review date",IF(J396&lt;TODAY(),"Review overdue",IF(J396&lt;=TODAY()+30,"Review within 30 days","Scheduled")))))</f>
        <v/>
      </c>
      <c r="W396" s="8">
        <f>IF(OR(A396="",F396&lt;&gt;"Active"),"",IF(K396="No","Not required",IF(K396&lt;&gt;"Yes","Check requirement",IF(L396="Further support needed","Competence concern",IF(L396="Competence confirmed","Confirmed",IF(M396="","Missing assessment due",IF(M396&lt;TODAY(),"Assessment overdue","Assessment outstanding")))))))</f>
        <v/>
      </c>
      <c r="X396" s="8">
        <f>IF(OR(A396="",F396&lt;&gt;"Active"),"",IF(T396="Closed","Closed",IF(AND(T396="Not needed",Q396="",R396="",S396=""),"No action",IF(OR(Q396="",R396="",S396="",T396&lt;&gt;"Open"),"Check action details",IF(S396&lt;TODAY(),"Action overdue","Action open")))))</f>
        <v/>
      </c>
      <c r="Y396" s="8">
        <f>IF(COUNTA(A396:T396)=0,"",IF(F396="Archived","Archived",IF(OR(A396="",B396="",C396="",D396="",E396="",F396&lt;&gt;"Active",COUNTIF(Roles,B396)=0,COUNTIF(Branches,C396)=0,COUNTIF(LearningStatuses,G396)=0,COUNTIF(AssessmentRequired,K396)=0,COUNTIF(AssessmentStatuses,L396)=0,COUNTIF(ActionStatuses,T396)=0,AND(H396&lt;&gt;"",NOT(ISNUMBER(H396))),AND(I396&lt;&gt;"",OR(NOT(ISNUMBER(I396)),I396&gt;TODAY())),AND(J396&lt;&gt;"",NOT(ISNUMBER(J396))),AND(M396&lt;&gt;"",NOT(ISNUMBER(M396))),AND(N396&lt;&gt;"",OR(NOT(ISNUMBER(N396)),N396&gt;TODAY())),AND(S396&lt;&gt;"",NOT(ISNUMBER(S396))),AND(G396="Completed",OR(I396="",P396="",J396="")),AND(G396&lt;&gt;"Completed",OR(I396&lt;&gt;"",H396="")),AND(K396="No",L396&lt;&gt;"Not required"),AND(K396="Yes",OR(L396="Not required",AND(L396&lt;&gt;"Competence confirmed",M396=""))),AND(OR(L396="Competence confirmed",L396="Further support needed"),OR(N396="",O396="",P396="")),AND(L396="Further support needed",T396&lt;&gt;"Open"),X396="Check action details",AND(T396="Closed",OR(Q396="",R396="",P396=""))),"Check required fields/dates","Recorded - verify evidence")))</f>
        <v/>
      </c>
    </row>
    <row r="397" spans="1:25" ht="32" customHeight="1">
      <c r="A397" s="6"/>
      <c r="B397" s="6"/>
      <c r="C397" s="6"/>
      <c r="D397" s="6"/>
      <c r="E397" s="6"/>
      <c r="F397" s="6"/>
      <c r="G397" s="6"/>
      <c r="H397" s="7"/>
      <c r="I397" s="7"/>
      <c r="J397" s="7"/>
      <c r="K397" s="6"/>
      <c r="L397" s="6"/>
      <c r="M397" s="7"/>
      <c r="N397" s="7"/>
      <c r="O397" s="6"/>
      <c r="P397" s="6"/>
      <c r="Q397" s="6"/>
      <c r="R397" s="6"/>
      <c r="S397" s="7"/>
      <c r="T397" s="6"/>
      <c r="U397" s="8">
        <f>IF(OR(A397="",F397&lt;&gt;"Active"),"",IF(G397="Completed","Completed",IF(H397="","Missing deadline",IF(H397&lt;TODAY(),"Overdue learning",IF(H397&lt;=TODAY()+30,"Due within 30 days","Scheduled")))))</f>
        <v/>
      </c>
      <c r="V397" s="8">
        <f>IF(OR(A397="",F397&lt;&gt;"Active"),"",IF(G397&lt;&gt;"Completed","Not yet completed",IF(J397="","Missing review date",IF(J397&lt;TODAY(),"Review overdue",IF(J397&lt;=TODAY()+30,"Review within 30 days","Scheduled")))))</f>
        <v/>
      </c>
      <c r="W397" s="8">
        <f>IF(OR(A397="",F397&lt;&gt;"Active"),"",IF(K397="No","Not required",IF(K397&lt;&gt;"Yes","Check requirement",IF(L397="Further support needed","Competence concern",IF(L397="Competence confirmed","Confirmed",IF(M397="","Missing assessment due",IF(M397&lt;TODAY(),"Assessment overdue","Assessment outstanding")))))))</f>
        <v/>
      </c>
      <c r="X397" s="8">
        <f>IF(OR(A397="",F397&lt;&gt;"Active"),"",IF(T397="Closed","Closed",IF(AND(T397="Not needed",Q397="",R397="",S397=""),"No action",IF(OR(Q397="",R397="",S397="",T397&lt;&gt;"Open"),"Check action details",IF(S397&lt;TODAY(),"Action overdue","Action open")))))</f>
        <v/>
      </c>
      <c r="Y397" s="8">
        <f>IF(COUNTA(A397:T397)=0,"",IF(F397="Archived","Archived",IF(OR(A397="",B397="",C397="",D397="",E397="",F397&lt;&gt;"Active",COUNTIF(Roles,B397)=0,COUNTIF(Branches,C397)=0,COUNTIF(LearningStatuses,G397)=0,COUNTIF(AssessmentRequired,K397)=0,COUNTIF(AssessmentStatuses,L397)=0,COUNTIF(ActionStatuses,T397)=0,AND(H397&lt;&gt;"",NOT(ISNUMBER(H397))),AND(I397&lt;&gt;"",OR(NOT(ISNUMBER(I397)),I397&gt;TODAY())),AND(J397&lt;&gt;"",NOT(ISNUMBER(J397))),AND(M397&lt;&gt;"",NOT(ISNUMBER(M397))),AND(N397&lt;&gt;"",OR(NOT(ISNUMBER(N397)),N397&gt;TODAY())),AND(S397&lt;&gt;"",NOT(ISNUMBER(S397))),AND(G397="Completed",OR(I397="",P397="",J397="")),AND(G397&lt;&gt;"Completed",OR(I397&lt;&gt;"",H397="")),AND(K397="No",L397&lt;&gt;"Not required"),AND(K397="Yes",OR(L397="Not required",AND(L397&lt;&gt;"Competence confirmed",M397=""))),AND(OR(L397="Competence confirmed",L397="Further support needed"),OR(N397="",O397="",P397="")),AND(L397="Further support needed",T397&lt;&gt;"Open"),X397="Check action details",AND(T397="Closed",OR(Q397="",R397="",P397=""))),"Check required fields/dates","Recorded - verify evidence")))</f>
        <v/>
      </c>
    </row>
    <row r="398" spans="1:25" ht="32" customHeight="1">
      <c r="A398" s="6"/>
      <c r="B398" s="6"/>
      <c r="C398" s="6"/>
      <c r="D398" s="6"/>
      <c r="E398" s="6"/>
      <c r="F398" s="6"/>
      <c r="G398" s="6"/>
      <c r="H398" s="7"/>
      <c r="I398" s="7"/>
      <c r="J398" s="7"/>
      <c r="K398" s="6"/>
      <c r="L398" s="6"/>
      <c r="M398" s="7"/>
      <c r="N398" s="7"/>
      <c r="O398" s="6"/>
      <c r="P398" s="6"/>
      <c r="Q398" s="6"/>
      <c r="R398" s="6"/>
      <c r="S398" s="7"/>
      <c r="T398" s="6"/>
      <c r="U398" s="8">
        <f>IF(OR(A398="",F398&lt;&gt;"Active"),"",IF(G398="Completed","Completed",IF(H398="","Missing deadline",IF(H398&lt;TODAY(),"Overdue learning",IF(H398&lt;=TODAY()+30,"Due within 30 days","Scheduled")))))</f>
        <v/>
      </c>
      <c r="V398" s="8">
        <f>IF(OR(A398="",F398&lt;&gt;"Active"),"",IF(G398&lt;&gt;"Completed","Not yet completed",IF(J398="","Missing review date",IF(J398&lt;TODAY(),"Review overdue",IF(J398&lt;=TODAY()+30,"Review within 30 days","Scheduled")))))</f>
        <v/>
      </c>
      <c r="W398" s="8">
        <f>IF(OR(A398="",F398&lt;&gt;"Active"),"",IF(K398="No","Not required",IF(K398&lt;&gt;"Yes","Check requirement",IF(L398="Further support needed","Competence concern",IF(L398="Competence confirmed","Confirmed",IF(M398="","Missing assessment due",IF(M398&lt;TODAY(),"Assessment overdue","Assessment outstanding")))))))</f>
        <v/>
      </c>
      <c r="X398" s="8">
        <f>IF(OR(A398="",F398&lt;&gt;"Active"),"",IF(T398="Closed","Closed",IF(AND(T398="Not needed",Q398="",R398="",S398=""),"No action",IF(OR(Q398="",R398="",S398="",T398&lt;&gt;"Open"),"Check action details",IF(S398&lt;TODAY(),"Action overdue","Action open")))))</f>
        <v/>
      </c>
      <c r="Y398" s="8">
        <f>IF(COUNTA(A398:T398)=0,"",IF(F398="Archived","Archived",IF(OR(A398="",B398="",C398="",D398="",E398="",F398&lt;&gt;"Active",COUNTIF(Roles,B398)=0,COUNTIF(Branches,C398)=0,COUNTIF(LearningStatuses,G398)=0,COUNTIF(AssessmentRequired,K398)=0,COUNTIF(AssessmentStatuses,L398)=0,COUNTIF(ActionStatuses,T398)=0,AND(H398&lt;&gt;"",NOT(ISNUMBER(H398))),AND(I398&lt;&gt;"",OR(NOT(ISNUMBER(I398)),I398&gt;TODAY())),AND(J398&lt;&gt;"",NOT(ISNUMBER(J398))),AND(M398&lt;&gt;"",NOT(ISNUMBER(M398))),AND(N398&lt;&gt;"",OR(NOT(ISNUMBER(N398)),N398&gt;TODAY())),AND(S398&lt;&gt;"",NOT(ISNUMBER(S398))),AND(G398="Completed",OR(I398="",P398="",J398="")),AND(G398&lt;&gt;"Completed",OR(I398&lt;&gt;"",H398="")),AND(K398="No",L398&lt;&gt;"Not required"),AND(K398="Yes",OR(L398="Not required",AND(L398&lt;&gt;"Competence confirmed",M398=""))),AND(OR(L398="Competence confirmed",L398="Further support needed"),OR(N398="",O398="",P398="")),AND(L398="Further support needed",T398&lt;&gt;"Open"),X398="Check action details",AND(T398="Closed",OR(Q398="",R398="",P398=""))),"Check required fields/dates","Recorded - verify evidence")))</f>
        <v/>
      </c>
    </row>
    <row r="399" spans="1:25" ht="32" customHeight="1">
      <c r="A399" s="6"/>
      <c r="B399" s="6"/>
      <c r="C399" s="6"/>
      <c r="D399" s="6"/>
      <c r="E399" s="6"/>
      <c r="F399" s="6"/>
      <c r="G399" s="6"/>
      <c r="H399" s="7"/>
      <c r="I399" s="7"/>
      <c r="J399" s="7"/>
      <c r="K399" s="6"/>
      <c r="L399" s="6"/>
      <c r="M399" s="7"/>
      <c r="N399" s="7"/>
      <c r="O399" s="6"/>
      <c r="P399" s="6"/>
      <c r="Q399" s="6"/>
      <c r="R399" s="6"/>
      <c r="S399" s="7"/>
      <c r="T399" s="6"/>
      <c r="U399" s="8">
        <f>IF(OR(A399="",F399&lt;&gt;"Active"),"",IF(G399="Completed","Completed",IF(H399="","Missing deadline",IF(H399&lt;TODAY(),"Overdue learning",IF(H399&lt;=TODAY()+30,"Due within 30 days","Scheduled")))))</f>
        <v/>
      </c>
      <c r="V399" s="8">
        <f>IF(OR(A399="",F399&lt;&gt;"Active"),"",IF(G399&lt;&gt;"Completed","Not yet completed",IF(J399="","Missing review date",IF(J399&lt;TODAY(),"Review overdue",IF(J399&lt;=TODAY()+30,"Review within 30 days","Scheduled")))))</f>
        <v/>
      </c>
      <c r="W399" s="8">
        <f>IF(OR(A399="",F399&lt;&gt;"Active"),"",IF(K399="No","Not required",IF(K399&lt;&gt;"Yes","Check requirement",IF(L399="Further support needed","Competence concern",IF(L399="Competence confirmed","Confirmed",IF(M399="","Missing assessment due",IF(M399&lt;TODAY(),"Assessment overdue","Assessment outstanding")))))))</f>
        <v/>
      </c>
      <c r="X399" s="8">
        <f>IF(OR(A399="",F399&lt;&gt;"Active"),"",IF(T399="Closed","Closed",IF(AND(T399="Not needed",Q399="",R399="",S399=""),"No action",IF(OR(Q399="",R399="",S399="",T399&lt;&gt;"Open"),"Check action details",IF(S399&lt;TODAY(),"Action overdue","Action open")))))</f>
        <v/>
      </c>
      <c r="Y399" s="8">
        <f>IF(COUNTA(A399:T399)=0,"",IF(F399="Archived","Archived",IF(OR(A399="",B399="",C399="",D399="",E399="",F399&lt;&gt;"Active",COUNTIF(Roles,B399)=0,COUNTIF(Branches,C399)=0,COUNTIF(LearningStatuses,G399)=0,COUNTIF(AssessmentRequired,K399)=0,COUNTIF(AssessmentStatuses,L399)=0,COUNTIF(ActionStatuses,T399)=0,AND(H399&lt;&gt;"",NOT(ISNUMBER(H399))),AND(I399&lt;&gt;"",OR(NOT(ISNUMBER(I399)),I399&gt;TODAY())),AND(J399&lt;&gt;"",NOT(ISNUMBER(J399))),AND(M399&lt;&gt;"",NOT(ISNUMBER(M399))),AND(N399&lt;&gt;"",OR(NOT(ISNUMBER(N399)),N399&gt;TODAY())),AND(S399&lt;&gt;"",NOT(ISNUMBER(S399))),AND(G399="Completed",OR(I399="",P399="",J399="")),AND(G399&lt;&gt;"Completed",OR(I399&lt;&gt;"",H399="")),AND(K399="No",L399&lt;&gt;"Not required"),AND(K399="Yes",OR(L399="Not required",AND(L399&lt;&gt;"Competence confirmed",M399=""))),AND(OR(L399="Competence confirmed",L399="Further support needed"),OR(N399="",O399="",P399="")),AND(L399="Further support needed",T399&lt;&gt;"Open"),X399="Check action details",AND(T399="Closed",OR(Q399="",R399="",P399=""))),"Check required fields/dates","Recorded - verify evidence")))</f>
        <v/>
      </c>
    </row>
    <row r="400" spans="1:25" ht="32" customHeight="1">
      <c r="A400" s="6"/>
      <c r="B400" s="6"/>
      <c r="C400" s="6"/>
      <c r="D400" s="6"/>
      <c r="E400" s="6"/>
      <c r="F400" s="6"/>
      <c r="G400" s="6"/>
      <c r="H400" s="7"/>
      <c r="I400" s="7"/>
      <c r="J400" s="7"/>
      <c r="K400" s="6"/>
      <c r="L400" s="6"/>
      <c r="M400" s="7"/>
      <c r="N400" s="7"/>
      <c r="O400" s="6"/>
      <c r="P400" s="6"/>
      <c r="Q400" s="6"/>
      <c r="R400" s="6"/>
      <c r="S400" s="7"/>
      <c r="T400" s="6"/>
      <c r="U400" s="8">
        <f>IF(OR(A400="",F400&lt;&gt;"Active"),"",IF(G400="Completed","Completed",IF(H400="","Missing deadline",IF(H400&lt;TODAY(),"Overdue learning",IF(H400&lt;=TODAY()+30,"Due within 30 days","Scheduled")))))</f>
        <v/>
      </c>
      <c r="V400" s="8">
        <f>IF(OR(A400="",F400&lt;&gt;"Active"),"",IF(G400&lt;&gt;"Completed","Not yet completed",IF(J400="","Missing review date",IF(J400&lt;TODAY(),"Review overdue",IF(J400&lt;=TODAY()+30,"Review within 30 days","Scheduled")))))</f>
        <v/>
      </c>
      <c r="W400" s="8">
        <f>IF(OR(A400="",F400&lt;&gt;"Active"),"",IF(K400="No","Not required",IF(K400&lt;&gt;"Yes","Check requirement",IF(L400="Further support needed","Competence concern",IF(L400="Competence confirmed","Confirmed",IF(M400="","Missing assessment due",IF(M400&lt;TODAY(),"Assessment overdue","Assessment outstanding")))))))</f>
        <v/>
      </c>
      <c r="X400" s="8">
        <f>IF(OR(A400="",F400&lt;&gt;"Active"),"",IF(T400="Closed","Closed",IF(AND(T400="Not needed",Q400="",R400="",S400=""),"No action",IF(OR(Q400="",R400="",S400="",T400&lt;&gt;"Open"),"Check action details",IF(S400&lt;TODAY(),"Action overdue","Action open")))))</f>
        <v/>
      </c>
      <c r="Y400" s="8">
        <f>IF(COUNTA(A400:T400)=0,"",IF(F400="Archived","Archived",IF(OR(A400="",B400="",C400="",D400="",E400="",F400&lt;&gt;"Active",COUNTIF(Roles,B400)=0,COUNTIF(Branches,C400)=0,COUNTIF(LearningStatuses,G400)=0,COUNTIF(AssessmentRequired,K400)=0,COUNTIF(AssessmentStatuses,L400)=0,COUNTIF(ActionStatuses,T400)=0,AND(H400&lt;&gt;"",NOT(ISNUMBER(H400))),AND(I400&lt;&gt;"",OR(NOT(ISNUMBER(I400)),I400&gt;TODAY())),AND(J400&lt;&gt;"",NOT(ISNUMBER(J400))),AND(M400&lt;&gt;"",NOT(ISNUMBER(M400))),AND(N400&lt;&gt;"",OR(NOT(ISNUMBER(N400)),N400&gt;TODAY())),AND(S400&lt;&gt;"",NOT(ISNUMBER(S400))),AND(G400="Completed",OR(I400="",P400="",J400="")),AND(G400&lt;&gt;"Completed",OR(I400&lt;&gt;"",H400="")),AND(K400="No",L400&lt;&gt;"Not required"),AND(K400="Yes",OR(L400="Not required",AND(L400&lt;&gt;"Competence confirmed",M400=""))),AND(OR(L400="Competence confirmed",L400="Further support needed"),OR(N400="",O400="",P400="")),AND(L400="Further support needed",T400&lt;&gt;"Open"),X400="Check action details",AND(T400="Closed",OR(Q400="",R400="",P400=""))),"Check required fields/dates","Recorded - verify evidence")))</f>
        <v/>
      </c>
    </row>
    <row r="401" spans="1:25" ht="32" customHeight="1">
      <c r="A401" s="6"/>
      <c r="B401" s="6"/>
      <c r="C401" s="6"/>
      <c r="D401" s="6"/>
      <c r="E401" s="6"/>
      <c r="F401" s="6"/>
      <c r="G401" s="6"/>
      <c r="H401" s="7"/>
      <c r="I401" s="7"/>
      <c r="J401" s="7"/>
      <c r="K401" s="6"/>
      <c r="L401" s="6"/>
      <c r="M401" s="7"/>
      <c r="N401" s="7"/>
      <c r="O401" s="6"/>
      <c r="P401" s="6"/>
      <c r="Q401" s="6"/>
      <c r="R401" s="6"/>
      <c r="S401" s="7"/>
      <c r="T401" s="6"/>
      <c r="U401" s="8">
        <f>IF(OR(A401="",F401&lt;&gt;"Active"),"",IF(G401="Completed","Completed",IF(H401="","Missing deadline",IF(H401&lt;TODAY(),"Overdue learning",IF(H401&lt;=TODAY()+30,"Due within 30 days","Scheduled")))))</f>
        <v/>
      </c>
      <c r="V401" s="8">
        <f>IF(OR(A401="",F401&lt;&gt;"Active"),"",IF(G401&lt;&gt;"Completed","Not yet completed",IF(J401="","Missing review date",IF(J401&lt;TODAY(),"Review overdue",IF(J401&lt;=TODAY()+30,"Review within 30 days","Scheduled")))))</f>
        <v/>
      </c>
      <c r="W401" s="8">
        <f>IF(OR(A401="",F401&lt;&gt;"Active"),"",IF(K401="No","Not required",IF(K401&lt;&gt;"Yes","Check requirement",IF(L401="Further support needed","Competence concern",IF(L401="Competence confirmed","Confirmed",IF(M401="","Missing assessment due",IF(M401&lt;TODAY(),"Assessment overdue","Assessment outstanding")))))))</f>
        <v/>
      </c>
      <c r="X401" s="8">
        <f>IF(OR(A401="",F401&lt;&gt;"Active"),"",IF(T401="Closed","Closed",IF(AND(T401="Not needed",Q401="",R401="",S401=""),"No action",IF(OR(Q401="",R401="",S401="",T401&lt;&gt;"Open"),"Check action details",IF(S401&lt;TODAY(),"Action overdue","Action open")))))</f>
        <v/>
      </c>
      <c r="Y401" s="8">
        <f>IF(COUNTA(A401:T401)=0,"",IF(F401="Archived","Archived",IF(OR(A401="",B401="",C401="",D401="",E401="",F401&lt;&gt;"Active",COUNTIF(Roles,B401)=0,COUNTIF(Branches,C401)=0,COUNTIF(LearningStatuses,G401)=0,COUNTIF(AssessmentRequired,K401)=0,COUNTIF(AssessmentStatuses,L401)=0,COUNTIF(ActionStatuses,T401)=0,AND(H401&lt;&gt;"",NOT(ISNUMBER(H401))),AND(I401&lt;&gt;"",OR(NOT(ISNUMBER(I401)),I401&gt;TODAY())),AND(J401&lt;&gt;"",NOT(ISNUMBER(J401))),AND(M401&lt;&gt;"",NOT(ISNUMBER(M401))),AND(N401&lt;&gt;"",OR(NOT(ISNUMBER(N401)),N401&gt;TODAY())),AND(S401&lt;&gt;"",NOT(ISNUMBER(S401))),AND(G401="Completed",OR(I401="",P401="",J401="")),AND(G401&lt;&gt;"Completed",OR(I401&lt;&gt;"",H401="")),AND(K401="No",L401&lt;&gt;"Not required"),AND(K401="Yes",OR(L401="Not required",AND(L401&lt;&gt;"Competence confirmed",M401=""))),AND(OR(L401="Competence confirmed",L401="Further support needed"),OR(N401="",O401="",P401="")),AND(L401="Further support needed",T401&lt;&gt;"Open"),X401="Check action details",AND(T401="Closed",OR(Q401="",R401="",P401=""))),"Check required fields/dates","Recorded - verify evidence")))</f>
        <v/>
      </c>
    </row>
    <row r="402" spans="1:25" ht="32" customHeight="1">
      <c r="A402" s="6"/>
      <c r="B402" s="6"/>
      <c r="C402" s="6"/>
      <c r="D402" s="6"/>
      <c r="E402" s="6"/>
      <c r="F402" s="6"/>
      <c r="G402" s="6"/>
      <c r="H402" s="7"/>
      <c r="I402" s="7"/>
      <c r="J402" s="7"/>
      <c r="K402" s="6"/>
      <c r="L402" s="6"/>
      <c r="M402" s="7"/>
      <c r="N402" s="7"/>
      <c r="O402" s="6"/>
      <c r="P402" s="6"/>
      <c r="Q402" s="6"/>
      <c r="R402" s="6"/>
      <c r="S402" s="7"/>
      <c r="T402" s="6"/>
      <c r="U402" s="8">
        <f>IF(OR(A402="",F402&lt;&gt;"Active"),"",IF(G402="Completed","Completed",IF(H402="","Missing deadline",IF(H402&lt;TODAY(),"Overdue learning",IF(H402&lt;=TODAY()+30,"Due within 30 days","Scheduled")))))</f>
        <v/>
      </c>
      <c r="V402" s="8">
        <f>IF(OR(A402="",F402&lt;&gt;"Active"),"",IF(G402&lt;&gt;"Completed","Not yet completed",IF(J402="","Missing review date",IF(J402&lt;TODAY(),"Review overdue",IF(J402&lt;=TODAY()+30,"Review within 30 days","Scheduled")))))</f>
        <v/>
      </c>
      <c r="W402" s="8">
        <f>IF(OR(A402="",F402&lt;&gt;"Active"),"",IF(K402="No","Not required",IF(K402&lt;&gt;"Yes","Check requirement",IF(L402="Further support needed","Competence concern",IF(L402="Competence confirmed","Confirmed",IF(M402="","Missing assessment due",IF(M402&lt;TODAY(),"Assessment overdue","Assessment outstanding")))))))</f>
        <v/>
      </c>
      <c r="X402" s="8">
        <f>IF(OR(A402="",F402&lt;&gt;"Active"),"",IF(T402="Closed","Closed",IF(AND(T402="Not needed",Q402="",R402="",S402=""),"No action",IF(OR(Q402="",R402="",S402="",T402&lt;&gt;"Open"),"Check action details",IF(S402&lt;TODAY(),"Action overdue","Action open")))))</f>
        <v/>
      </c>
      <c r="Y402" s="8">
        <f>IF(COUNTA(A402:T402)=0,"",IF(F402="Archived","Archived",IF(OR(A402="",B402="",C402="",D402="",E402="",F402&lt;&gt;"Active",COUNTIF(Roles,B402)=0,COUNTIF(Branches,C402)=0,COUNTIF(LearningStatuses,G402)=0,COUNTIF(AssessmentRequired,K402)=0,COUNTIF(AssessmentStatuses,L402)=0,COUNTIF(ActionStatuses,T402)=0,AND(H402&lt;&gt;"",NOT(ISNUMBER(H402))),AND(I402&lt;&gt;"",OR(NOT(ISNUMBER(I402)),I402&gt;TODAY())),AND(J402&lt;&gt;"",NOT(ISNUMBER(J402))),AND(M402&lt;&gt;"",NOT(ISNUMBER(M402))),AND(N402&lt;&gt;"",OR(NOT(ISNUMBER(N402)),N402&gt;TODAY())),AND(S402&lt;&gt;"",NOT(ISNUMBER(S402))),AND(G402="Completed",OR(I402="",P402="",J402="")),AND(G402&lt;&gt;"Completed",OR(I402&lt;&gt;"",H402="")),AND(K402="No",L402&lt;&gt;"Not required"),AND(K402="Yes",OR(L402="Not required",AND(L402&lt;&gt;"Competence confirmed",M402=""))),AND(OR(L402="Competence confirmed",L402="Further support needed"),OR(N402="",O402="",P402="")),AND(L402="Further support needed",T402&lt;&gt;"Open"),X402="Check action details",AND(T402="Closed",OR(Q402="",R402="",P402=""))),"Check required fields/dates","Recorded - verify evidence")))</f>
        <v/>
      </c>
    </row>
    <row r="403" spans="1:25" ht="32" customHeight="1">
      <c r="A403" s="6"/>
      <c r="B403" s="6"/>
      <c r="C403" s="6"/>
      <c r="D403" s="6"/>
      <c r="E403" s="6"/>
      <c r="F403" s="6"/>
      <c r="G403" s="6"/>
      <c r="H403" s="7"/>
      <c r="I403" s="7"/>
      <c r="J403" s="7"/>
      <c r="K403" s="6"/>
      <c r="L403" s="6"/>
      <c r="M403" s="7"/>
      <c r="N403" s="7"/>
      <c r="O403" s="6"/>
      <c r="P403" s="6"/>
      <c r="Q403" s="6"/>
      <c r="R403" s="6"/>
      <c r="S403" s="7"/>
      <c r="T403" s="6"/>
      <c r="U403" s="8">
        <f>IF(OR(A403="",F403&lt;&gt;"Active"),"",IF(G403="Completed","Completed",IF(H403="","Missing deadline",IF(H403&lt;TODAY(),"Overdue learning",IF(H403&lt;=TODAY()+30,"Due within 30 days","Scheduled")))))</f>
        <v/>
      </c>
      <c r="V403" s="8">
        <f>IF(OR(A403="",F403&lt;&gt;"Active"),"",IF(G403&lt;&gt;"Completed","Not yet completed",IF(J403="","Missing review date",IF(J403&lt;TODAY(),"Review overdue",IF(J403&lt;=TODAY()+30,"Review within 30 days","Scheduled")))))</f>
        <v/>
      </c>
      <c r="W403" s="8">
        <f>IF(OR(A403="",F403&lt;&gt;"Active"),"",IF(K403="No","Not required",IF(K403&lt;&gt;"Yes","Check requirement",IF(L403="Further support needed","Competence concern",IF(L403="Competence confirmed","Confirmed",IF(M403="","Missing assessment due",IF(M403&lt;TODAY(),"Assessment overdue","Assessment outstanding")))))))</f>
        <v/>
      </c>
      <c r="X403" s="8">
        <f>IF(OR(A403="",F403&lt;&gt;"Active"),"",IF(T403="Closed","Closed",IF(AND(T403="Not needed",Q403="",R403="",S403=""),"No action",IF(OR(Q403="",R403="",S403="",T403&lt;&gt;"Open"),"Check action details",IF(S403&lt;TODAY(),"Action overdue","Action open")))))</f>
        <v/>
      </c>
      <c r="Y403" s="8">
        <f>IF(COUNTA(A403:T403)=0,"",IF(F403="Archived","Archived",IF(OR(A403="",B403="",C403="",D403="",E403="",F403&lt;&gt;"Active",COUNTIF(Roles,B403)=0,COUNTIF(Branches,C403)=0,COUNTIF(LearningStatuses,G403)=0,COUNTIF(AssessmentRequired,K403)=0,COUNTIF(AssessmentStatuses,L403)=0,COUNTIF(ActionStatuses,T403)=0,AND(H403&lt;&gt;"",NOT(ISNUMBER(H403))),AND(I403&lt;&gt;"",OR(NOT(ISNUMBER(I403)),I403&gt;TODAY())),AND(J403&lt;&gt;"",NOT(ISNUMBER(J403))),AND(M403&lt;&gt;"",NOT(ISNUMBER(M403))),AND(N403&lt;&gt;"",OR(NOT(ISNUMBER(N403)),N403&gt;TODAY())),AND(S403&lt;&gt;"",NOT(ISNUMBER(S403))),AND(G403="Completed",OR(I403="",P403="",J403="")),AND(G403&lt;&gt;"Completed",OR(I403&lt;&gt;"",H403="")),AND(K403="No",L403&lt;&gt;"Not required"),AND(K403="Yes",OR(L403="Not required",AND(L403&lt;&gt;"Competence confirmed",M403=""))),AND(OR(L403="Competence confirmed",L403="Further support needed"),OR(N403="",O403="",P403="")),AND(L403="Further support needed",T403&lt;&gt;"Open"),X403="Check action details",AND(T403="Closed",OR(Q403="",R403="",P403=""))),"Check required fields/dates","Recorded - verify evidence")))</f>
        <v/>
      </c>
    </row>
    <row r="404" spans="1:25" ht="32" customHeight="1">
      <c r="A404" s="6"/>
      <c r="B404" s="6"/>
      <c r="C404" s="6"/>
      <c r="D404" s="6"/>
      <c r="E404" s="6"/>
      <c r="F404" s="6"/>
      <c r="G404" s="6"/>
      <c r="H404" s="7"/>
      <c r="I404" s="7"/>
      <c r="J404" s="7"/>
      <c r="K404" s="6"/>
      <c r="L404" s="6"/>
      <c r="M404" s="7"/>
      <c r="N404" s="7"/>
      <c r="O404" s="6"/>
      <c r="P404" s="6"/>
      <c r="Q404" s="6"/>
      <c r="R404" s="6"/>
      <c r="S404" s="7"/>
      <c r="T404" s="6"/>
      <c r="U404" s="8">
        <f>IF(OR(A404="",F404&lt;&gt;"Active"),"",IF(G404="Completed","Completed",IF(H404="","Missing deadline",IF(H404&lt;TODAY(),"Overdue learning",IF(H404&lt;=TODAY()+30,"Due within 30 days","Scheduled")))))</f>
        <v/>
      </c>
      <c r="V404" s="8">
        <f>IF(OR(A404="",F404&lt;&gt;"Active"),"",IF(G404&lt;&gt;"Completed","Not yet completed",IF(J404="","Missing review date",IF(J404&lt;TODAY(),"Review overdue",IF(J404&lt;=TODAY()+30,"Review within 30 days","Scheduled")))))</f>
        <v/>
      </c>
      <c r="W404" s="8">
        <f>IF(OR(A404="",F404&lt;&gt;"Active"),"",IF(K404="No","Not required",IF(K404&lt;&gt;"Yes","Check requirement",IF(L404="Further support needed","Competence concern",IF(L404="Competence confirmed","Confirmed",IF(M404="","Missing assessment due",IF(M404&lt;TODAY(),"Assessment overdue","Assessment outstanding")))))))</f>
        <v/>
      </c>
      <c r="X404" s="8">
        <f>IF(OR(A404="",F404&lt;&gt;"Active"),"",IF(T404="Closed","Closed",IF(AND(T404="Not needed",Q404="",R404="",S404=""),"No action",IF(OR(Q404="",R404="",S404="",T404&lt;&gt;"Open"),"Check action details",IF(S404&lt;TODAY(),"Action overdue","Action open")))))</f>
        <v/>
      </c>
      <c r="Y404" s="8">
        <f>IF(COUNTA(A404:T404)=0,"",IF(F404="Archived","Archived",IF(OR(A404="",B404="",C404="",D404="",E404="",F404&lt;&gt;"Active",COUNTIF(Roles,B404)=0,COUNTIF(Branches,C404)=0,COUNTIF(LearningStatuses,G404)=0,COUNTIF(AssessmentRequired,K404)=0,COUNTIF(AssessmentStatuses,L404)=0,COUNTIF(ActionStatuses,T404)=0,AND(H404&lt;&gt;"",NOT(ISNUMBER(H404))),AND(I404&lt;&gt;"",OR(NOT(ISNUMBER(I404)),I404&gt;TODAY())),AND(J404&lt;&gt;"",NOT(ISNUMBER(J404))),AND(M404&lt;&gt;"",NOT(ISNUMBER(M404))),AND(N404&lt;&gt;"",OR(NOT(ISNUMBER(N404)),N404&gt;TODAY())),AND(S404&lt;&gt;"",NOT(ISNUMBER(S404))),AND(G404="Completed",OR(I404="",P404="",J404="")),AND(G404&lt;&gt;"Completed",OR(I404&lt;&gt;"",H404="")),AND(K404="No",L404&lt;&gt;"Not required"),AND(K404="Yes",OR(L404="Not required",AND(L404&lt;&gt;"Competence confirmed",M404=""))),AND(OR(L404="Competence confirmed",L404="Further support needed"),OR(N404="",O404="",P404="")),AND(L404="Further support needed",T404&lt;&gt;"Open"),X404="Check action details",AND(T404="Closed",OR(Q404="",R404="",P404=""))),"Check required fields/dates","Recorded - verify evidence")))</f>
        <v/>
      </c>
    </row>
    <row r="405" spans="1:25" ht="32" customHeight="1">
      <c r="A405" s="6"/>
      <c r="B405" s="6"/>
      <c r="C405" s="6"/>
      <c r="D405" s="6"/>
      <c r="E405" s="6"/>
      <c r="F405" s="6"/>
      <c r="G405" s="6"/>
      <c r="H405" s="7"/>
      <c r="I405" s="7"/>
      <c r="J405" s="7"/>
      <c r="K405" s="6"/>
      <c r="L405" s="6"/>
      <c r="M405" s="7"/>
      <c r="N405" s="7"/>
      <c r="O405" s="6"/>
      <c r="P405" s="6"/>
      <c r="Q405" s="6"/>
      <c r="R405" s="6"/>
      <c r="S405" s="7"/>
      <c r="T405" s="6"/>
      <c r="U405" s="8">
        <f>IF(OR(A405="",F405&lt;&gt;"Active"),"",IF(G405="Completed","Completed",IF(H405="","Missing deadline",IF(H405&lt;TODAY(),"Overdue learning",IF(H405&lt;=TODAY()+30,"Due within 30 days","Scheduled")))))</f>
        <v/>
      </c>
      <c r="V405" s="8">
        <f>IF(OR(A405="",F405&lt;&gt;"Active"),"",IF(G405&lt;&gt;"Completed","Not yet completed",IF(J405="","Missing review date",IF(J405&lt;TODAY(),"Review overdue",IF(J405&lt;=TODAY()+30,"Review within 30 days","Scheduled")))))</f>
        <v/>
      </c>
      <c r="W405" s="8">
        <f>IF(OR(A405="",F405&lt;&gt;"Active"),"",IF(K405="No","Not required",IF(K405&lt;&gt;"Yes","Check requirement",IF(L405="Further support needed","Competence concern",IF(L405="Competence confirmed","Confirmed",IF(M405="","Missing assessment due",IF(M405&lt;TODAY(),"Assessment overdue","Assessment outstanding")))))))</f>
        <v/>
      </c>
      <c r="X405" s="8">
        <f>IF(OR(A405="",F405&lt;&gt;"Active"),"",IF(T405="Closed","Closed",IF(AND(T405="Not needed",Q405="",R405="",S405=""),"No action",IF(OR(Q405="",R405="",S405="",T405&lt;&gt;"Open"),"Check action details",IF(S405&lt;TODAY(),"Action overdue","Action open")))))</f>
        <v/>
      </c>
      <c r="Y405" s="8">
        <f>IF(COUNTA(A405:T405)=0,"",IF(F405="Archived","Archived",IF(OR(A405="",B405="",C405="",D405="",E405="",F405&lt;&gt;"Active",COUNTIF(Roles,B405)=0,COUNTIF(Branches,C405)=0,COUNTIF(LearningStatuses,G405)=0,COUNTIF(AssessmentRequired,K405)=0,COUNTIF(AssessmentStatuses,L405)=0,COUNTIF(ActionStatuses,T405)=0,AND(H405&lt;&gt;"",NOT(ISNUMBER(H405))),AND(I405&lt;&gt;"",OR(NOT(ISNUMBER(I405)),I405&gt;TODAY())),AND(J405&lt;&gt;"",NOT(ISNUMBER(J405))),AND(M405&lt;&gt;"",NOT(ISNUMBER(M405))),AND(N405&lt;&gt;"",OR(NOT(ISNUMBER(N405)),N405&gt;TODAY())),AND(S405&lt;&gt;"",NOT(ISNUMBER(S405))),AND(G405="Completed",OR(I405="",P405="",J405="")),AND(G405&lt;&gt;"Completed",OR(I405&lt;&gt;"",H405="")),AND(K405="No",L405&lt;&gt;"Not required"),AND(K405="Yes",OR(L405="Not required",AND(L405&lt;&gt;"Competence confirmed",M405=""))),AND(OR(L405="Competence confirmed",L405="Further support needed"),OR(N405="",O405="",P405="")),AND(L405="Further support needed",T405&lt;&gt;"Open"),X405="Check action details",AND(T405="Closed",OR(Q405="",R405="",P405=""))),"Check required fields/dates","Recorded - verify evidence")))</f>
        <v/>
      </c>
    </row>
    <row r="406" spans="1:25" ht="32" customHeight="1">
      <c r="A406" s="6"/>
      <c r="B406" s="6"/>
      <c r="C406" s="6"/>
      <c r="D406" s="6"/>
      <c r="E406" s="6"/>
      <c r="F406" s="6"/>
      <c r="G406" s="6"/>
      <c r="H406" s="7"/>
      <c r="I406" s="7"/>
      <c r="J406" s="7"/>
      <c r="K406" s="6"/>
      <c r="L406" s="6"/>
      <c r="M406" s="7"/>
      <c r="N406" s="7"/>
      <c r="O406" s="6"/>
      <c r="P406" s="6"/>
      <c r="Q406" s="6"/>
      <c r="R406" s="6"/>
      <c r="S406" s="7"/>
      <c r="T406" s="6"/>
      <c r="U406" s="8">
        <f>IF(OR(A406="",F406&lt;&gt;"Active"),"",IF(G406="Completed","Completed",IF(H406="","Missing deadline",IF(H406&lt;TODAY(),"Overdue learning",IF(H406&lt;=TODAY()+30,"Due within 30 days","Scheduled")))))</f>
        <v/>
      </c>
      <c r="V406" s="8">
        <f>IF(OR(A406="",F406&lt;&gt;"Active"),"",IF(G406&lt;&gt;"Completed","Not yet completed",IF(J406="","Missing review date",IF(J406&lt;TODAY(),"Review overdue",IF(J406&lt;=TODAY()+30,"Review within 30 days","Scheduled")))))</f>
        <v/>
      </c>
      <c r="W406" s="8">
        <f>IF(OR(A406="",F406&lt;&gt;"Active"),"",IF(K406="No","Not required",IF(K406&lt;&gt;"Yes","Check requirement",IF(L406="Further support needed","Competence concern",IF(L406="Competence confirmed","Confirmed",IF(M406="","Missing assessment due",IF(M406&lt;TODAY(),"Assessment overdue","Assessment outstanding")))))))</f>
        <v/>
      </c>
      <c r="X406" s="8">
        <f>IF(OR(A406="",F406&lt;&gt;"Active"),"",IF(T406="Closed","Closed",IF(AND(T406="Not needed",Q406="",R406="",S406=""),"No action",IF(OR(Q406="",R406="",S406="",T406&lt;&gt;"Open"),"Check action details",IF(S406&lt;TODAY(),"Action overdue","Action open")))))</f>
        <v/>
      </c>
      <c r="Y406" s="8">
        <f>IF(COUNTA(A406:T406)=0,"",IF(F406="Archived","Archived",IF(OR(A406="",B406="",C406="",D406="",E406="",F406&lt;&gt;"Active",COUNTIF(Roles,B406)=0,COUNTIF(Branches,C406)=0,COUNTIF(LearningStatuses,G406)=0,COUNTIF(AssessmentRequired,K406)=0,COUNTIF(AssessmentStatuses,L406)=0,COUNTIF(ActionStatuses,T406)=0,AND(H406&lt;&gt;"",NOT(ISNUMBER(H406))),AND(I406&lt;&gt;"",OR(NOT(ISNUMBER(I406)),I406&gt;TODAY())),AND(J406&lt;&gt;"",NOT(ISNUMBER(J406))),AND(M406&lt;&gt;"",NOT(ISNUMBER(M406))),AND(N406&lt;&gt;"",OR(NOT(ISNUMBER(N406)),N406&gt;TODAY())),AND(S406&lt;&gt;"",NOT(ISNUMBER(S406))),AND(G406="Completed",OR(I406="",P406="",J406="")),AND(G406&lt;&gt;"Completed",OR(I406&lt;&gt;"",H406="")),AND(K406="No",L406&lt;&gt;"Not required"),AND(K406="Yes",OR(L406="Not required",AND(L406&lt;&gt;"Competence confirmed",M406=""))),AND(OR(L406="Competence confirmed",L406="Further support needed"),OR(N406="",O406="",P406="")),AND(L406="Further support needed",T406&lt;&gt;"Open"),X406="Check action details",AND(T406="Closed",OR(Q406="",R406="",P406=""))),"Check required fields/dates","Recorded - verify evidence")))</f>
        <v/>
      </c>
    </row>
    <row r="407" spans="1:25" ht="32" customHeight="1">
      <c r="A407" s="6"/>
      <c r="B407" s="6"/>
      <c r="C407" s="6"/>
      <c r="D407" s="6"/>
      <c r="E407" s="6"/>
      <c r="F407" s="6"/>
      <c r="G407" s="6"/>
      <c r="H407" s="7"/>
      <c r="I407" s="7"/>
      <c r="J407" s="7"/>
      <c r="K407" s="6"/>
      <c r="L407" s="6"/>
      <c r="M407" s="7"/>
      <c r="N407" s="7"/>
      <c r="O407" s="6"/>
      <c r="P407" s="6"/>
      <c r="Q407" s="6"/>
      <c r="R407" s="6"/>
      <c r="S407" s="7"/>
      <c r="T407" s="6"/>
      <c r="U407" s="8">
        <f>IF(OR(A407="",F407&lt;&gt;"Active"),"",IF(G407="Completed","Completed",IF(H407="","Missing deadline",IF(H407&lt;TODAY(),"Overdue learning",IF(H407&lt;=TODAY()+30,"Due within 30 days","Scheduled")))))</f>
        <v/>
      </c>
      <c r="V407" s="8">
        <f>IF(OR(A407="",F407&lt;&gt;"Active"),"",IF(G407&lt;&gt;"Completed","Not yet completed",IF(J407="","Missing review date",IF(J407&lt;TODAY(),"Review overdue",IF(J407&lt;=TODAY()+30,"Review within 30 days","Scheduled")))))</f>
        <v/>
      </c>
      <c r="W407" s="8">
        <f>IF(OR(A407="",F407&lt;&gt;"Active"),"",IF(K407="No","Not required",IF(K407&lt;&gt;"Yes","Check requirement",IF(L407="Further support needed","Competence concern",IF(L407="Competence confirmed","Confirmed",IF(M407="","Missing assessment due",IF(M407&lt;TODAY(),"Assessment overdue","Assessment outstanding")))))))</f>
        <v/>
      </c>
      <c r="X407" s="8">
        <f>IF(OR(A407="",F407&lt;&gt;"Active"),"",IF(T407="Closed","Closed",IF(AND(T407="Not needed",Q407="",R407="",S407=""),"No action",IF(OR(Q407="",R407="",S407="",T407&lt;&gt;"Open"),"Check action details",IF(S407&lt;TODAY(),"Action overdue","Action open")))))</f>
        <v/>
      </c>
      <c r="Y407" s="8">
        <f>IF(COUNTA(A407:T407)=0,"",IF(F407="Archived","Archived",IF(OR(A407="",B407="",C407="",D407="",E407="",F407&lt;&gt;"Active",COUNTIF(Roles,B407)=0,COUNTIF(Branches,C407)=0,COUNTIF(LearningStatuses,G407)=0,COUNTIF(AssessmentRequired,K407)=0,COUNTIF(AssessmentStatuses,L407)=0,COUNTIF(ActionStatuses,T407)=0,AND(H407&lt;&gt;"",NOT(ISNUMBER(H407))),AND(I407&lt;&gt;"",OR(NOT(ISNUMBER(I407)),I407&gt;TODAY())),AND(J407&lt;&gt;"",NOT(ISNUMBER(J407))),AND(M407&lt;&gt;"",NOT(ISNUMBER(M407))),AND(N407&lt;&gt;"",OR(NOT(ISNUMBER(N407)),N407&gt;TODAY())),AND(S407&lt;&gt;"",NOT(ISNUMBER(S407))),AND(G407="Completed",OR(I407="",P407="",J407="")),AND(G407&lt;&gt;"Completed",OR(I407&lt;&gt;"",H407="")),AND(K407="No",L407&lt;&gt;"Not required"),AND(K407="Yes",OR(L407="Not required",AND(L407&lt;&gt;"Competence confirmed",M407=""))),AND(OR(L407="Competence confirmed",L407="Further support needed"),OR(N407="",O407="",P407="")),AND(L407="Further support needed",T407&lt;&gt;"Open"),X407="Check action details",AND(T407="Closed",OR(Q407="",R407="",P407=""))),"Check required fields/dates","Recorded - verify evidence")))</f>
        <v/>
      </c>
    </row>
    <row r="408" spans="1:25" ht="32" customHeight="1">
      <c r="A408" s="6"/>
      <c r="B408" s="6"/>
      <c r="C408" s="6"/>
      <c r="D408" s="6"/>
      <c r="E408" s="6"/>
      <c r="F408" s="6"/>
      <c r="G408" s="6"/>
      <c r="H408" s="7"/>
      <c r="I408" s="7"/>
      <c r="J408" s="7"/>
      <c r="K408" s="6"/>
      <c r="L408" s="6"/>
      <c r="M408" s="7"/>
      <c r="N408" s="7"/>
      <c r="O408" s="6"/>
      <c r="P408" s="6"/>
      <c r="Q408" s="6"/>
      <c r="R408" s="6"/>
      <c r="S408" s="7"/>
      <c r="T408" s="6"/>
      <c r="U408" s="8">
        <f>IF(OR(A408="",F408&lt;&gt;"Active"),"",IF(G408="Completed","Completed",IF(H408="","Missing deadline",IF(H408&lt;TODAY(),"Overdue learning",IF(H408&lt;=TODAY()+30,"Due within 30 days","Scheduled")))))</f>
        <v/>
      </c>
      <c r="V408" s="8">
        <f>IF(OR(A408="",F408&lt;&gt;"Active"),"",IF(G408&lt;&gt;"Completed","Not yet completed",IF(J408="","Missing review date",IF(J408&lt;TODAY(),"Review overdue",IF(J408&lt;=TODAY()+30,"Review within 30 days","Scheduled")))))</f>
        <v/>
      </c>
      <c r="W408" s="8">
        <f>IF(OR(A408="",F408&lt;&gt;"Active"),"",IF(K408="No","Not required",IF(K408&lt;&gt;"Yes","Check requirement",IF(L408="Further support needed","Competence concern",IF(L408="Competence confirmed","Confirmed",IF(M408="","Missing assessment due",IF(M408&lt;TODAY(),"Assessment overdue","Assessment outstanding")))))))</f>
        <v/>
      </c>
      <c r="X408" s="8">
        <f>IF(OR(A408="",F408&lt;&gt;"Active"),"",IF(T408="Closed","Closed",IF(AND(T408="Not needed",Q408="",R408="",S408=""),"No action",IF(OR(Q408="",R408="",S408="",T408&lt;&gt;"Open"),"Check action details",IF(S408&lt;TODAY(),"Action overdue","Action open")))))</f>
        <v/>
      </c>
      <c r="Y408" s="8">
        <f>IF(COUNTA(A408:T408)=0,"",IF(F408="Archived","Archived",IF(OR(A408="",B408="",C408="",D408="",E408="",F408&lt;&gt;"Active",COUNTIF(Roles,B408)=0,COUNTIF(Branches,C408)=0,COUNTIF(LearningStatuses,G408)=0,COUNTIF(AssessmentRequired,K408)=0,COUNTIF(AssessmentStatuses,L408)=0,COUNTIF(ActionStatuses,T408)=0,AND(H408&lt;&gt;"",NOT(ISNUMBER(H408))),AND(I408&lt;&gt;"",OR(NOT(ISNUMBER(I408)),I408&gt;TODAY())),AND(J408&lt;&gt;"",NOT(ISNUMBER(J408))),AND(M408&lt;&gt;"",NOT(ISNUMBER(M408))),AND(N408&lt;&gt;"",OR(NOT(ISNUMBER(N408)),N408&gt;TODAY())),AND(S408&lt;&gt;"",NOT(ISNUMBER(S408))),AND(G408="Completed",OR(I408="",P408="",J408="")),AND(G408&lt;&gt;"Completed",OR(I408&lt;&gt;"",H408="")),AND(K408="No",L408&lt;&gt;"Not required"),AND(K408="Yes",OR(L408="Not required",AND(L408&lt;&gt;"Competence confirmed",M408=""))),AND(OR(L408="Competence confirmed",L408="Further support needed"),OR(N408="",O408="",P408="")),AND(L408="Further support needed",T408&lt;&gt;"Open"),X408="Check action details",AND(T408="Closed",OR(Q408="",R408="",P408=""))),"Check required fields/dates","Recorded - verify evidence")))</f>
        <v/>
      </c>
    </row>
    <row r="409" spans="1:25" ht="32" customHeight="1">
      <c r="A409" s="6"/>
      <c r="B409" s="6"/>
      <c r="C409" s="6"/>
      <c r="D409" s="6"/>
      <c r="E409" s="6"/>
      <c r="F409" s="6"/>
      <c r="G409" s="6"/>
      <c r="H409" s="7"/>
      <c r="I409" s="7"/>
      <c r="J409" s="7"/>
      <c r="K409" s="6"/>
      <c r="L409" s="6"/>
      <c r="M409" s="7"/>
      <c r="N409" s="7"/>
      <c r="O409" s="6"/>
      <c r="P409" s="6"/>
      <c r="Q409" s="6"/>
      <c r="R409" s="6"/>
      <c r="S409" s="7"/>
      <c r="T409" s="6"/>
      <c r="U409" s="8">
        <f>IF(OR(A409="",F409&lt;&gt;"Active"),"",IF(G409="Completed","Completed",IF(H409="","Missing deadline",IF(H409&lt;TODAY(),"Overdue learning",IF(H409&lt;=TODAY()+30,"Due within 30 days","Scheduled")))))</f>
        <v/>
      </c>
      <c r="V409" s="8">
        <f>IF(OR(A409="",F409&lt;&gt;"Active"),"",IF(G409&lt;&gt;"Completed","Not yet completed",IF(J409="","Missing review date",IF(J409&lt;TODAY(),"Review overdue",IF(J409&lt;=TODAY()+30,"Review within 30 days","Scheduled")))))</f>
        <v/>
      </c>
      <c r="W409" s="8">
        <f>IF(OR(A409="",F409&lt;&gt;"Active"),"",IF(K409="No","Not required",IF(K409&lt;&gt;"Yes","Check requirement",IF(L409="Further support needed","Competence concern",IF(L409="Competence confirmed","Confirmed",IF(M409="","Missing assessment due",IF(M409&lt;TODAY(),"Assessment overdue","Assessment outstanding")))))))</f>
        <v/>
      </c>
      <c r="X409" s="8">
        <f>IF(OR(A409="",F409&lt;&gt;"Active"),"",IF(T409="Closed","Closed",IF(AND(T409="Not needed",Q409="",R409="",S409=""),"No action",IF(OR(Q409="",R409="",S409="",T409&lt;&gt;"Open"),"Check action details",IF(S409&lt;TODAY(),"Action overdue","Action open")))))</f>
        <v/>
      </c>
      <c r="Y409" s="8">
        <f>IF(COUNTA(A409:T409)=0,"",IF(F409="Archived","Archived",IF(OR(A409="",B409="",C409="",D409="",E409="",F409&lt;&gt;"Active",COUNTIF(Roles,B409)=0,COUNTIF(Branches,C409)=0,COUNTIF(LearningStatuses,G409)=0,COUNTIF(AssessmentRequired,K409)=0,COUNTIF(AssessmentStatuses,L409)=0,COUNTIF(ActionStatuses,T409)=0,AND(H409&lt;&gt;"",NOT(ISNUMBER(H409))),AND(I409&lt;&gt;"",OR(NOT(ISNUMBER(I409)),I409&gt;TODAY())),AND(J409&lt;&gt;"",NOT(ISNUMBER(J409))),AND(M409&lt;&gt;"",NOT(ISNUMBER(M409))),AND(N409&lt;&gt;"",OR(NOT(ISNUMBER(N409)),N409&gt;TODAY())),AND(S409&lt;&gt;"",NOT(ISNUMBER(S409))),AND(G409="Completed",OR(I409="",P409="",J409="")),AND(G409&lt;&gt;"Completed",OR(I409&lt;&gt;"",H409="")),AND(K409="No",L409&lt;&gt;"Not required"),AND(K409="Yes",OR(L409="Not required",AND(L409&lt;&gt;"Competence confirmed",M409=""))),AND(OR(L409="Competence confirmed",L409="Further support needed"),OR(N409="",O409="",P409="")),AND(L409="Further support needed",T409&lt;&gt;"Open"),X409="Check action details",AND(T409="Closed",OR(Q409="",R409="",P409=""))),"Check required fields/dates","Recorded - verify evidence")))</f>
        <v/>
      </c>
    </row>
    <row r="410" spans="1:25" ht="32" customHeight="1">
      <c r="A410" s="6"/>
      <c r="B410" s="6"/>
      <c r="C410" s="6"/>
      <c r="D410" s="6"/>
      <c r="E410" s="6"/>
      <c r="F410" s="6"/>
      <c r="G410" s="6"/>
      <c r="H410" s="7"/>
      <c r="I410" s="7"/>
      <c r="J410" s="7"/>
      <c r="K410" s="6"/>
      <c r="L410" s="6"/>
      <c r="M410" s="7"/>
      <c r="N410" s="7"/>
      <c r="O410" s="6"/>
      <c r="P410" s="6"/>
      <c r="Q410" s="6"/>
      <c r="R410" s="6"/>
      <c r="S410" s="7"/>
      <c r="T410" s="6"/>
      <c r="U410" s="8">
        <f>IF(OR(A410="",F410&lt;&gt;"Active"),"",IF(G410="Completed","Completed",IF(H410="","Missing deadline",IF(H410&lt;TODAY(),"Overdue learning",IF(H410&lt;=TODAY()+30,"Due within 30 days","Scheduled")))))</f>
        <v/>
      </c>
      <c r="V410" s="8">
        <f>IF(OR(A410="",F410&lt;&gt;"Active"),"",IF(G410&lt;&gt;"Completed","Not yet completed",IF(J410="","Missing review date",IF(J410&lt;TODAY(),"Review overdue",IF(J410&lt;=TODAY()+30,"Review within 30 days","Scheduled")))))</f>
        <v/>
      </c>
      <c r="W410" s="8">
        <f>IF(OR(A410="",F410&lt;&gt;"Active"),"",IF(K410="No","Not required",IF(K410&lt;&gt;"Yes","Check requirement",IF(L410="Further support needed","Competence concern",IF(L410="Competence confirmed","Confirmed",IF(M410="","Missing assessment due",IF(M410&lt;TODAY(),"Assessment overdue","Assessment outstanding")))))))</f>
        <v/>
      </c>
      <c r="X410" s="8">
        <f>IF(OR(A410="",F410&lt;&gt;"Active"),"",IF(T410="Closed","Closed",IF(AND(T410="Not needed",Q410="",R410="",S410=""),"No action",IF(OR(Q410="",R410="",S410="",T410&lt;&gt;"Open"),"Check action details",IF(S410&lt;TODAY(),"Action overdue","Action open")))))</f>
        <v/>
      </c>
      <c r="Y410" s="8">
        <f>IF(COUNTA(A410:T410)=0,"",IF(F410="Archived","Archived",IF(OR(A410="",B410="",C410="",D410="",E410="",F410&lt;&gt;"Active",COUNTIF(Roles,B410)=0,COUNTIF(Branches,C410)=0,COUNTIF(LearningStatuses,G410)=0,COUNTIF(AssessmentRequired,K410)=0,COUNTIF(AssessmentStatuses,L410)=0,COUNTIF(ActionStatuses,T410)=0,AND(H410&lt;&gt;"",NOT(ISNUMBER(H410))),AND(I410&lt;&gt;"",OR(NOT(ISNUMBER(I410)),I410&gt;TODAY())),AND(J410&lt;&gt;"",NOT(ISNUMBER(J410))),AND(M410&lt;&gt;"",NOT(ISNUMBER(M410))),AND(N410&lt;&gt;"",OR(NOT(ISNUMBER(N410)),N410&gt;TODAY())),AND(S410&lt;&gt;"",NOT(ISNUMBER(S410))),AND(G410="Completed",OR(I410="",P410="",J410="")),AND(G410&lt;&gt;"Completed",OR(I410&lt;&gt;"",H410="")),AND(K410="No",L410&lt;&gt;"Not required"),AND(K410="Yes",OR(L410="Not required",AND(L410&lt;&gt;"Competence confirmed",M410=""))),AND(OR(L410="Competence confirmed",L410="Further support needed"),OR(N410="",O410="",P410="")),AND(L410="Further support needed",T410&lt;&gt;"Open"),X410="Check action details",AND(T410="Closed",OR(Q410="",R410="",P410=""))),"Check required fields/dates","Recorded - verify evidence")))</f>
        <v/>
      </c>
    </row>
    <row r="411" spans="1:25" ht="32" customHeight="1">
      <c r="A411" s="6"/>
      <c r="B411" s="6"/>
      <c r="C411" s="6"/>
      <c r="D411" s="6"/>
      <c r="E411" s="6"/>
      <c r="F411" s="6"/>
      <c r="G411" s="6"/>
      <c r="H411" s="7"/>
      <c r="I411" s="7"/>
      <c r="J411" s="7"/>
      <c r="K411" s="6"/>
      <c r="L411" s="6"/>
      <c r="M411" s="7"/>
      <c r="N411" s="7"/>
      <c r="O411" s="6"/>
      <c r="P411" s="6"/>
      <c r="Q411" s="6"/>
      <c r="R411" s="6"/>
      <c r="S411" s="7"/>
      <c r="T411" s="6"/>
      <c r="U411" s="8">
        <f>IF(OR(A411="",F411&lt;&gt;"Active"),"",IF(G411="Completed","Completed",IF(H411="","Missing deadline",IF(H411&lt;TODAY(),"Overdue learning",IF(H411&lt;=TODAY()+30,"Due within 30 days","Scheduled")))))</f>
        <v/>
      </c>
      <c r="V411" s="8">
        <f>IF(OR(A411="",F411&lt;&gt;"Active"),"",IF(G411&lt;&gt;"Completed","Not yet completed",IF(J411="","Missing review date",IF(J411&lt;TODAY(),"Review overdue",IF(J411&lt;=TODAY()+30,"Review within 30 days","Scheduled")))))</f>
        <v/>
      </c>
      <c r="W411" s="8">
        <f>IF(OR(A411="",F411&lt;&gt;"Active"),"",IF(K411="No","Not required",IF(K411&lt;&gt;"Yes","Check requirement",IF(L411="Further support needed","Competence concern",IF(L411="Competence confirmed","Confirmed",IF(M411="","Missing assessment due",IF(M411&lt;TODAY(),"Assessment overdue","Assessment outstanding")))))))</f>
        <v/>
      </c>
      <c r="X411" s="8">
        <f>IF(OR(A411="",F411&lt;&gt;"Active"),"",IF(T411="Closed","Closed",IF(AND(T411="Not needed",Q411="",R411="",S411=""),"No action",IF(OR(Q411="",R411="",S411="",T411&lt;&gt;"Open"),"Check action details",IF(S411&lt;TODAY(),"Action overdue","Action open")))))</f>
        <v/>
      </c>
      <c r="Y411" s="8">
        <f>IF(COUNTA(A411:T411)=0,"",IF(F411="Archived","Archived",IF(OR(A411="",B411="",C411="",D411="",E411="",F411&lt;&gt;"Active",COUNTIF(Roles,B411)=0,COUNTIF(Branches,C411)=0,COUNTIF(LearningStatuses,G411)=0,COUNTIF(AssessmentRequired,K411)=0,COUNTIF(AssessmentStatuses,L411)=0,COUNTIF(ActionStatuses,T411)=0,AND(H411&lt;&gt;"",NOT(ISNUMBER(H411))),AND(I411&lt;&gt;"",OR(NOT(ISNUMBER(I411)),I411&gt;TODAY())),AND(J411&lt;&gt;"",NOT(ISNUMBER(J411))),AND(M411&lt;&gt;"",NOT(ISNUMBER(M411))),AND(N411&lt;&gt;"",OR(NOT(ISNUMBER(N411)),N411&gt;TODAY())),AND(S411&lt;&gt;"",NOT(ISNUMBER(S411))),AND(G411="Completed",OR(I411="",P411="",J411="")),AND(G411&lt;&gt;"Completed",OR(I411&lt;&gt;"",H411="")),AND(K411="No",L411&lt;&gt;"Not required"),AND(K411="Yes",OR(L411="Not required",AND(L411&lt;&gt;"Competence confirmed",M411=""))),AND(OR(L411="Competence confirmed",L411="Further support needed"),OR(N411="",O411="",P411="")),AND(L411="Further support needed",T411&lt;&gt;"Open"),X411="Check action details",AND(T411="Closed",OR(Q411="",R411="",P411=""))),"Check required fields/dates","Recorded - verify evidence")))</f>
        <v/>
      </c>
    </row>
    <row r="412" spans="1:25" ht="32" customHeight="1">
      <c r="A412" s="6"/>
      <c r="B412" s="6"/>
      <c r="C412" s="6"/>
      <c r="D412" s="6"/>
      <c r="E412" s="6"/>
      <c r="F412" s="6"/>
      <c r="G412" s="6"/>
      <c r="H412" s="7"/>
      <c r="I412" s="7"/>
      <c r="J412" s="7"/>
      <c r="K412" s="6"/>
      <c r="L412" s="6"/>
      <c r="M412" s="7"/>
      <c r="N412" s="7"/>
      <c r="O412" s="6"/>
      <c r="P412" s="6"/>
      <c r="Q412" s="6"/>
      <c r="R412" s="6"/>
      <c r="S412" s="7"/>
      <c r="T412" s="6"/>
      <c r="U412" s="8">
        <f>IF(OR(A412="",F412&lt;&gt;"Active"),"",IF(G412="Completed","Completed",IF(H412="","Missing deadline",IF(H412&lt;TODAY(),"Overdue learning",IF(H412&lt;=TODAY()+30,"Due within 30 days","Scheduled")))))</f>
        <v/>
      </c>
      <c r="V412" s="8">
        <f>IF(OR(A412="",F412&lt;&gt;"Active"),"",IF(G412&lt;&gt;"Completed","Not yet completed",IF(J412="","Missing review date",IF(J412&lt;TODAY(),"Review overdue",IF(J412&lt;=TODAY()+30,"Review within 30 days","Scheduled")))))</f>
        <v/>
      </c>
      <c r="W412" s="8">
        <f>IF(OR(A412="",F412&lt;&gt;"Active"),"",IF(K412="No","Not required",IF(K412&lt;&gt;"Yes","Check requirement",IF(L412="Further support needed","Competence concern",IF(L412="Competence confirmed","Confirmed",IF(M412="","Missing assessment due",IF(M412&lt;TODAY(),"Assessment overdue","Assessment outstanding")))))))</f>
        <v/>
      </c>
      <c r="X412" s="8">
        <f>IF(OR(A412="",F412&lt;&gt;"Active"),"",IF(T412="Closed","Closed",IF(AND(T412="Not needed",Q412="",R412="",S412=""),"No action",IF(OR(Q412="",R412="",S412="",T412&lt;&gt;"Open"),"Check action details",IF(S412&lt;TODAY(),"Action overdue","Action open")))))</f>
        <v/>
      </c>
      <c r="Y412" s="8">
        <f>IF(COUNTA(A412:T412)=0,"",IF(F412="Archived","Archived",IF(OR(A412="",B412="",C412="",D412="",E412="",F412&lt;&gt;"Active",COUNTIF(Roles,B412)=0,COUNTIF(Branches,C412)=0,COUNTIF(LearningStatuses,G412)=0,COUNTIF(AssessmentRequired,K412)=0,COUNTIF(AssessmentStatuses,L412)=0,COUNTIF(ActionStatuses,T412)=0,AND(H412&lt;&gt;"",NOT(ISNUMBER(H412))),AND(I412&lt;&gt;"",OR(NOT(ISNUMBER(I412)),I412&gt;TODAY())),AND(J412&lt;&gt;"",NOT(ISNUMBER(J412))),AND(M412&lt;&gt;"",NOT(ISNUMBER(M412))),AND(N412&lt;&gt;"",OR(NOT(ISNUMBER(N412)),N412&gt;TODAY())),AND(S412&lt;&gt;"",NOT(ISNUMBER(S412))),AND(G412="Completed",OR(I412="",P412="",J412="")),AND(G412&lt;&gt;"Completed",OR(I412&lt;&gt;"",H412="")),AND(K412="No",L412&lt;&gt;"Not required"),AND(K412="Yes",OR(L412="Not required",AND(L412&lt;&gt;"Competence confirmed",M412=""))),AND(OR(L412="Competence confirmed",L412="Further support needed"),OR(N412="",O412="",P412="")),AND(L412="Further support needed",T412&lt;&gt;"Open"),X412="Check action details",AND(T412="Closed",OR(Q412="",R412="",P412=""))),"Check required fields/dates","Recorded - verify evidence")))</f>
        <v/>
      </c>
    </row>
    <row r="413" spans="1:25" ht="32" customHeight="1">
      <c r="A413" s="6"/>
      <c r="B413" s="6"/>
      <c r="C413" s="6"/>
      <c r="D413" s="6"/>
      <c r="E413" s="6"/>
      <c r="F413" s="6"/>
      <c r="G413" s="6"/>
      <c r="H413" s="7"/>
      <c r="I413" s="7"/>
      <c r="J413" s="7"/>
      <c r="K413" s="6"/>
      <c r="L413" s="6"/>
      <c r="M413" s="7"/>
      <c r="N413" s="7"/>
      <c r="O413" s="6"/>
      <c r="P413" s="6"/>
      <c r="Q413" s="6"/>
      <c r="R413" s="6"/>
      <c r="S413" s="7"/>
      <c r="T413" s="6"/>
      <c r="U413" s="8">
        <f>IF(OR(A413="",F413&lt;&gt;"Active"),"",IF(G413="Completed","Completed",IF(H413="","Missing deadline",IF(H413&lt;TODAY(),"Overdue learning",IF(H413&lt;=TODAY()+30,"Due within 30 days","Scheduled")))))</f>
        <v/>
      </c>
      <c r="V413" s="8">
        <f>IF(OR(A413="",F413&lt;&gt;"Active"),"",IF(G413&lt;&gt;"Completed","Not yet completed",IF(J413="","Missing review date",IF(J413&lt;TODAY(),"Review overdue",IF(J413&lt;=TODAY()+30,"Review within 30 days","Scheduled")))))</f>
        <v/>
      </c>
      <c r="W413" s="8">
        <f>IF(OR(A413="",F413&lt;&gt;"Active"),"",IF(K413="No","Not required",IF(K413&lt;&gt;"Yes","Check requirement",IF(L413="Further support needed","Competence concern",IF(L413="Competence confirmed","Confirmed",IF(M413="","Missing assessment due",IF(M413&lt;TODAY(),"Assessment overdue","Assessment outstanding")))))))</f>
        <v/>
      </c>
      <c r="X413" s="8">
        <f>IF(OR(A413="",F413&lt;&gt;"Active"),"",IF(T413="Closed","Closed",IF(AND(T413="Not needed",Q413="",R413="",S413=""),"No action",IF(OR(Q413="",R413="",S413="",T413&lt;&gt;"Open"),"Check action details",IF(S413&lt;TODAY(),"Action overdue","Action open")))))</f>
        <v/>
      </c>
      <c r="Y413" s="8">
        <f>IF(COUNTA(A413:T413)=0,"",IF(F413="Archived","Archived",IF(OR(A413="",B413="",C413="",D413="",E413="",F413&lt;&gt;"Active",COUNTIF(Roles,B413)=0,COUNTIF(Branches,C413)=0,COUNTIF(LearningStatuses,G413)=0,COUNTIF(AssessmentRequired,K413)=0,COUNTIF(AssessmentStatuses,L413)=0,COUNTIF(ActionStatuses,T413)=0,AND(H413&lt;&gt;"",NOT(ISNUMBER(H413))),AND(I413&lt;&gt;"",OR(NOT(ISNUMBER(I413)),I413&gt;TODAY())),AND(J413&lt;&gt;"",NOT(ISNUMBER(J413))),AND(M413&lt;&gt;"",NOT(ISNUMBER(M413))),AND(N413&lt;&gt;"",OR(NOT(ISNUMBER(N413)),N413&gt;TODAY())),AND(S413&lt;&gt;"",NOT(ISNUMBER(S413))),AND(G413="Completed",OR(I413="",P413="",J413="")),AND(G413&lt;&gt;"Completed",OR(I413&lt;&gt;"",H413="")),AND(K413="No",L413&lt;&gt;"Not required"),AND(K413="Yes",OR(L413="Not required",AND(L413&lt;&gt;"Competence confirmed",M413=""))),AND(OR(L413="Competence confirmed",L413="Further support needed"),OR(N413="",O413="",P413="")),AND(L413="Further support needed",T413&lt;&gt;"Open"),X413="Check action details",AND(T413="Closed",OR(Q413="",R413="",P413=""))),"Check required fields/dates","Recorded - verify evidence")))</f>
        <v/>
      </c>
    </row>
    <row r="414" spans="1:25" ht="32" customHeight="1">
      <c r="A414" s="6"/>
      <c r="B414" s="6"/>
      <c r="C414" s="6"/>
      <c r="D414" s="6"/>
      <c r="E414" s="6"/>
      <c r="F414" s="6"/>
      <c r="G414" s="6"/>
      <c r="H414" s="7"/>
      <c r="I414" s="7"/>
      <c r="J414" s="7"/>
      <c r="K414" s="6"/>
      <c r="L414" s="6"/>
      <c r="M414" s="7"/>
      <c r="N414" s="7"/>
      <c r="O414" s="6"/>
      <c r="P414" s="6"/>
      <c r="Q414" s="6"/>
      <c r="R414" s="6"/>
      <c r="S414" s="7"/>
      <c r="T414" s="6"/>
      <c r="U414" s="8">
        <f>IF(OR(A414="",F414&lt;&gt;"Active"),"",IF(G414="Completed","Completed",IF(H414="","Missing deadline",IF(H414&lt;TODAY(),"Overdue learning",IF(H414&lt;=TODAY()+30,"Due within 30 days","Scheduled")))))</f>
        <v/>
      </c>
      <c r="V414" s="8">
        <f>IF(OR(A414="",F414&lt;&gt;"Active"),"",IF(G414&lt;&gt;"Completed","Not yet completed",IF(J414="","Missing review date",IF(J414&lt;TODAY(),"Review overdue",IF(J414&lt;=TODAY()+30,"Review within 30 days","Scheduled")))))</f>
        <v/>
      </c>
      <c r="W414" s="8">
        <f>IF(OR(A414="",F414&lt;&gt;"Active"),"",IF(K414="No","Not required",IF(K414&lt;&gt;"Yes","Check requirement",IF(L414="Further support needed","Competence concern",IF(L414="Competence confirmed","Confirmed",IF(M414="","Missing assessment due",IF(M414&lt;TODAY(),"Assessment overdue","Assessment outstanding")))))))</f>
        <v/>
      </c>
      <c r="X414" s="8">
        <f>IF(OR(A414="",F414&lt;&gt;"Active"),"",IF(T414="Closed","Closed",IF(AND(T414="Not needed",Q414="",R414="",S414=""),"No action",IF(OR(Q414="",R414="",S414="",T414&lt;&gt;"Open"),"Check action details",IF(S414&lt;TODAY(),"Action overdue","Action open")))))</f>
        <v/>
      </c>
      <c r="Y414" s="8">
        <f>IF(COUNTA(A414:T414)=0,"",IF(F414="Archived","Archived",IF(OR(A414="",B414="",C414="",D414="",E414="",F414&lt;&gt;"Active",COUNTIF(Roles,B414)=0,COUNTIF(Branches,C414)=0,COUNTIF(LearningStatuses,G414)=0,COUNTIF(AssessmentRequired,K414)=0,COUNTIF(AssessmentStatuses,L414)=0,COUNTIF(ActionStatuses,T414)=0,AND(H414&lt;&gt;"",NOT(ISNUMBER(H414))),AND(I414&lt;&gt;"",OR(NOT(ISNUMBER(I414)),I414&gt;TODAY())),AND(J414&lt;&gt;"",NOT(ISNUMBER(J414))),AND(M414&lt;&gt;"",NOT(ISNUMBER(M414))),AND(N414&lt;&gt;"",OR(NOT(ISNUMBER(N414)),N414&gt;TODAY())),AND(S414&lt;&gt;"",NOT(ISNUMBER(S414))),AND(G414="Completed",OR(I414="",P414="",J414="")),AND(G414&lt;&gt;"Completed",OR(I414&lt;&gt;"",H414="")),AND(K414="No",L414&lt;&gt;"Not required"),AND(K414="Yes",OR(L414="Not required",AND(L414&lt;&gt;"Competence confirmed",M414=""))),AND(OR(L414="Competence confirmed",L414="Further support needed"),OR(N414="",O414="",P414="")),AND(L414="Further support needed",T414&lt;&gt;"Open"),X414="Check action details",AND(T414="Closed",OR(Q414="",R414="",P414=""))),"Check required fields/dates","Recorded - verify evidence")))</f>
        <v/>
      </c>
    </row>
    <row r="415" spans="1:25" ht="32" customHeight="1">
      <c r="A415" s="6"/>
      <c r="B415" s="6"/>
      <c r="C415" s="6"/>
      <c r="D415" s="6"/>
      <c r="E415" s="6"/>
      <c r="F415" s="6"/>
      <c r="G415" s="6"/>
      <c r="H415" s="7"/>
      <c r="I415" s="7"/>
      <c r="J415" s="7"/>
      <c r="K415" s="6"/>
      <c r="L415" s="6"/>
      <c r="M415" s="7"/>
      <c r="N415" s="7"/>
      <c r="O415" s="6"/>
      <c r="P415" s="6"/>
      <c r="Q415" s="6"/>
      <c r="R415" s="6"/>
      <c r="S415" s="7"/>
      <c r="T415" s="6"/>
      <c r="U415" s="8">
        <f>IF(OR(A415="",F415&lt;&gt;"Active"),"",IF(G415="Completed","Completed",IF(H415="","Missing deadline",IF(H415&lt;TODAY(),"Overdue learning",IF(H415&lt;=TODAY()+30,"Due within 30 days","Scheduled")))))</f>
        <v/>
      </c>
      <c r="V415" s="8">
        <f>IF(OR(A415="",F415&lt;&gt;"Active"),"",IF(G415&lt;&gt;"Completed","Not yet completed",IF(J415="","Missing review date",IF(J415&lt;TODAY(),"Review overdue",IF(J415&lt;=TODAY()+30,"Review within 30 days","Scheduled")))))</f>
        <v/>
      </c>
      <c r="W415" s="8">
        <f>IF(OR(A415="",F415&lt;&gt;"Active"),"",IF(K415="No","Not required",IF(K415&lt;&gt;"Yes","Check requirement",IF(L415="Further support needed","Competence concern",IF(L415="Competence confirmed","Confirmed",IF(M415="","Missing assessment due",IF(M415&lt;TODAY(),"Assessment overdue","Assessment outstanding")))))))</f>
        <v/>
      </c>
      <c r="X415" s="8">
        <f>IF(OR(A415="",F415&lt;&gt;"Active"),"",IF(T415="Closed","Closed",IF(AND(T415="Not needed",Q415="",R415="",S415=""),"No action",IF(OR(Q415="",R415="",S415="",T415&lt;&gt;"Open"),"Check action details",IF(S415&lt;TODAY(),"Action overdue","Action open")))))</f>
        <v/>
      </c>
      <c r="Y415" s="8">
        <f>IF(COUNTA(A415:T415)=0,"",IF(F415="Archived","Archived",IF(OR(A415="",B415="",C415="",D415="",E415="",F415&lt;&gt;"Active",COUNTIF(Roles,B415)=0,COUNTIF(Branches,C415)=0,COUNTIF(LearningStatuses,G415)=0,COUNTIF(AssessmentRequired,K415)=0,COUNTIF(AssessmentStatuses,L415)=0,COUNTIF(ActionStatuses,T415)=0,AND(H415&lt;&gt;"",NOT(ISNUMBER(H415))),AND(I415&lt;&gt;"",OR(NOT(ISNUMBER(I415)),I415&gt;TODAY())),AND(J415&lt;&gt;"",NOT(ISNUMBER(J415))),AND(M415&lt;&gt;"",NOT(ISNUMBER(M415))),AND(N415&lt;&gt;"",OR(NOT(ISNUMBER(N415)),N415&gt;TODAY())),AND(S415&lt;&gt;"",NOT(ISNUMBER(S415))),AND(G415="Completed",OR(I415="",P415="",J415="")),AND(G415&lt;&gt;"Completed",OR(I415&lt;&gt;"",H415="")),AND(K415="No",L415&lt;&gt;"Not required"),AND(K415="Yes",OR(L415="Not required",AND(L415&lt;&gt;"Competence confirmed",M415=""))),AND(OR(L415="Competence confirmed",L415="Further support needed"),OR(N415="",O415="",P415="")),AND(L415="Further support needed",T415&lt;&gt;"Open"),X415="Check action details",AND(T415="Closed",OR(Q415="",R415="",P415=""))),"Check required fields/dates","Recorded - verify evidence")))</f>
        <v/>
      </c>
    </row>
    <row r="416" spans="1:25" ht="32" customHeight="1">
      <c r="A416" s="6"/>
      <c r="B416" s="6"/>
      <c r="C416" s="6"/>
      <c r="D416" s="6"/>
      <c r="E416" s="6"/>
      <c r="F416" s="6"/>
      <c r="G416" s="6"/>
      <c r="H416" s="7"/>
      <c r="I416" s="7"/>
      <c r="J416" s="7"/>
      <c r="K416" s="6"/>
      <c r="L416" s="6"/>
      <c r="M416" s="7"/>
      <c r="N416" s="7"/>
      <c r="O416" s="6"/>
      <c r="P416" s="6"/>
      <c r="Q416" s="6"/>
      <c r="R416" s="6"/>
      <c r="S416" s="7"/>
      <c r="T416" s="6"/>
      <c r="U416" s="8">
        <f>IF(OR(A416="",F416&lt;&gt;"Active"),"",IF(G416="Completed","Completed",IF(H416="","Missing deadline",IF(H416&lt;TODAY(),"Overdue learning",IF(H416&lt;=TODAY()+30,"Due within 30 days","Scheduled")))))</f>
        <v/>
      </c>
      <c r="V416" s="8">
        <f>IF(OR(A416="",F416&lt;&gt;"Active"),"",IF(G416&lt;&gt;"Completed","Not yet completed",IF(J416="","Missing review date",IF(J416&lt;TODAY(),"Review overdue",IF(J416&lt;=TODAY()+30,"Review within 30 days","Scheduled")))))</f>
        <v/>
      </c>
      <c r="W416" s="8">
        <f>IF(OR(A416="",F416&lt;&gt;"Active"),"",IF(K416="No","Not required",IF(K416&lt;&gt;"Yes","Check requirement",IF(L416="Further support needed","Competence concern",IF(L416="Competence confirmed","Confirmed",IF(M416="","Missing assessment due",IF(M416&lt;TODAY(),"Assessment overdue","Assessment outstanding")))))))</f>
        <v/>
      </c>
      <c r="X416" s="8">
        <f>IF(OR(A416="",F416&lt;&gt;"Active"),"",IF(T416="Closed","Closed",IF(AND(T416="Not needed",Q416="",R416="",S416=""),"No action",IF(OR(Q416="",R416="",S416="",T416&lt;&gt;"Open"),"Check action details",IF(S416&lt;TODAY(),"Action overdue","Action open")))))</f>
        <v/>
      </c>
      <c r="Y416" s="8">
        <f>IF(COUNTA(A416:T416)=0,"",IF(F416="Archived","Archived",IF(OR(A416="",B416="",C416="",D416="",E416="",F416&lt;&gt;"Active",COUNTIF(Roles,B416)=0,COUNTIF(Branches,C416)=0,COUNTIF(LearningStatuses,G416)=0,COUNTIF(AssessmentRequired,K416)=0,COUNTIF(AssessmentStatuses,L416)=0,COUNTIF(ActionStatuses,T416)=0,AND(H416&lt;&gt;"",NOT(ISNUMBER(H416))),AND(I416&lt;&gt;"",OR(NOT(ISNUMBER(I416)),I416&gt;TODAY())),AND(J416&lt;&gt;"",NOT(ISNUMBER(J416))),AND(M416&lt;&gt;"",NOT(ISNUMBER(M416))),AND(N416&lt;&gt;"",OR(NOT(ISNUMBER(N416)),N416&gt;TODAY())),AND(S416&lt;&gt;"",NOT(ISNUMBER(S416))),AND(G416="Completed",OR(I416="",P416="",J416="")),AND(G416&lt;&gt;"Completed",OR(I416&lt;&gt;"",H416="")),AND(K416="No",L416&lt;&gt;"Not required"),AND(K416="Yes",OR(L416="Not required",AND(L416&lt;&gt;"Competence confirmed",M416=""))),AND(OR(L416="Competence confirmed",L416="Further support needed"),OR(N416="",O416="",P416="")),AND(L416="Further support needed",T416&lt;&gt;"Open"),X416="Check action details",AND(T416="Closed",OR(Q416="",R416="",P416=""))),"Check required fields/dates","Recorded - verify evidence")))</f>
        <v/>
      </c>
    </row>
    <row r="417" spans="1:25" ht="32" customHeight="1">
      <c r="A417" s="6"/>
      <c r="B417" s="6"/>
      <c r="C417" s="6"/>
      <c r="D417" s="6"/>
      <c r="E417" s="6"/>
      <c r="F417" s="6"/>
      <c r="G417" s="6"/>
      <c r="H417" s="7"/>
      <c r="I417" s="7"/>
      <c r="J417" s="7"/>
      <c r="K417" s="6"/>
      <c r="L417" s="6"/>
      <c r="M417" s="7"/>
      <c r="N417" s="7"/>
      <c r="O417" s="6"/>
      <c r="P417" s="6"/>
      <c r="Q417" s="6"/>
      <c r="R417" s="6"/>
      <c r="S417" s="7"/>
      <c r="T417" s="6"/>
      <c r="U417" s="8">
        <f>IF(OR(A417="",F417&lt;&gt;"Active"),"",IF(G417="Completed","Completed",IF(H417="","Missing deadline",IF(H417&lt;TODAY(),"Overdue learning",IF(H417&lt;=TODAY()+30,"Due within 30 days","Scheduled")))))</f>
        <v/>
      </c>
      <c r="V417" s="8">
        <f>IF(OR(A417="",F417&lt;&gt;"Active"),"",IF(G417&lt;&gt;"Completed","Not yet completed",IF(J417="","Missing review date",IF(J417&lt;TODAY(),"Review overdue",IF(J417&lt;=TODAY()+30,"Review within 30 days","Scheduled")))))</f>
        <v/>
      </c>
      <c r="W417" s="8">
        <f>IF(OR(A417="",F417&lt;&gt;"Active"),"",IF(K417="No","Not required",IF(K417&lt;&gt;"Yes","Check requirement",IF(L417="Further support needed","Competence concern",IF(L417="Competence confirmed","Confirmed",IF(M417="","Missing assessment due",IF(M417&lt;TODAY(),"Assessment overdue","Assessment outstanding")))))))</f>
        <v/>
      </c>
      <c r="X417" s="8">
        <f>IF(OR(A417="",F417&lt;&gt;"Active"),"",IF(T417="Closed","Closed",IF(AND(T417="Not needed",Q417="",R417="",S417=""),"No action",IF(OR(Q417="",R417="",S417="",T417&lt;&gt;"Open"),"Check action details",IF(S417&lt;TODAY(),"Action overdue","Action open")))))</f>
        <v/>
      </c>
      <c r="Y417" s="8">
        <f>IF(COUNTA(A417:T417)=0,"",IF(F417="Archived","Archived",IF(OR(A417="",B417="",C417="",D417="",E417="",F417&lt;&gt;"Active",COUNTIF(Roles,B417)=0,COUNTIF(Branches,C417)=0,COUNTIF(LearningStatuses,G417)=0,COUNTIF(AssessmentRequired,K417)=0,COUNTIF(AssessmentStatuses,L417)=0,COUNTIF(ActionStatuses,T417)=0,AND(H417&lt;&gt;"",NOT(ISNUMBER(H417))),AND(I417&lt;&gt;"",OR(NOT(ISNUMBER(I417)),I417&gt;TODAY())),AND(J417&lt;&gt;"",NOT(ISNUMBER(J417))),AND(M417&lt;&gt;"",NOT(ISNUMBER(M417))),AND(N417&lt;&gt;"",OR(NOT(ISNUMBER(N417)),N417&gt;TODAY())),AND(S417&lt;&gt;"",NOT(ISNUMBER(S417))),AND(G417="Completed",OR(I417="",P417="",J417="")),AND(G417&lt;&gt;"Completed",OR(I417&lt;&gt;"",H417="")),AND(K417="No",L417&lt;&gt;"Not required"),AND(K417="Yes",OR(L417="Not required",AND(L417&lt;&gt;"Competence confirmed",M417=""))),AND(OR(L417="Competence confirmed",L417="Further support needed"),OR(N417="",O417="",P417="")),AND(L417="Further support needed",T417&lt;&gt;"Open"),X417="Check action details",AND(T417="Closed",OR(Q417="",R417="",P417=""))),"Check required fields/dates","Recorded - verify evidence")))</f>
        <v/>
      </c>
    </row>
    <row r="418" spans="1:25" ht="32" customHeight="1">
      <c r="A418" s="6"/>
      <c r="B418" s="6"/>
      <c r="C418" s="6"/>
      <c r="D418" s="6"/>
      <c r="E418" s="6"/>
      <c r="F418" s="6"/>
      <c r="G418" s="6"/>
      <c r="H418" s="7"/>
      <c r="I418" s="7"/>
      <c r="J418" s="7"/>
      <c r="K418" s="6"/>
      <c r="L418" s="6"/>
      <c r="M418" s="7"/>
      <c r="N418" s="7"/>
      <c r="O418" s="6"/>
      <c r="P418" s="6"/>
      <c r="Q418" s="6"/>
      <c r="R418" s="6"/>
      <c r="S418" s="7"/>
      <c r="T418" s="6"/>
      <c r="U418" s="8">
        <f>IF(OR(A418="",F418&lt;&gt;"Active"),"",IF(G418="Completed","Completed",IF(H418="","Missing deadline",IF(H418&lt;TODAY(),"Overdue learning",IF(H418&lt;=TODAY()+30,"Due within 30 days","Scheduled")))))</f>
        <v/>
      </c>
      <c r="V418" s="8">
        <f>IF(OR(A418="",F418&lt;&gt;"Active"),"",IF(G418&lt;&gt;"Completed","Not yet completed",IF(J418="","Missing review date",IF(J418&lt;TODAY(),"Review overdue",IF(J418&lt;=TODAY()+30,"Review within 30 days","Scheduled")))))</f>
        <v/>
      </c>
      <c r="W418" s="8">
        <f>IF(OR(A418="",F418&lt;&gt;"Active"),"",IF(K418="No","Not required",IF(K418&lt;&gt;"Yes","Check requirement",IF(L418="Further support needed","Competence concern",IF(L418="Competence confirmed","Confirmed",IF(M418="","Missing assessment due",IF(M418&lt;TODAY(),"Assessment overdue","Assessment outstanding")))))))</f>
        <v/>
      </c>
      <c r="X418" s="8">
        <f>IF(OR(A418="",F418&lt;&gt;"Active"),"",IF(T418="Closed","Closed",IF(AND(T418="Not needed",Q418="",R418="",S418=""),"No action",IF(OR(Q418="",R418="",S418="",T418&lt;&gt;"Open"),"Check action details",IF(S418&lt;TODAY(),"Action overdue","Action open")))))</f>
        <v/>
      </c>
      <c r="Y418" s="8">
        <f>IF(COUNTA(A418:T418)=0,"",IF(F418="Archived","Archived",IF(OR(A418="",B418="",C418="",D418="",E418="",F418&lt;&gt;"Active",COUNTIF(Roles,B418)=0,COUNTIF(Branches,C418)=0,COUNTIF(LearningStatuses,G418)=0,COUNTIF(AssessmentRequired,K418)=0,COUNTIF(AssessmentStatuses,L418)=0,COUNTIF(ActionStatuses,T418)=0,AND(H418&lt;&gt;"",NOT(ISNUMBER(H418))),AND(I418&lt;&gt;"",OR(NOT(ISNUMBER(I418)),I418&gt;TODAY())),AND(J418&lt;&gt;"",NOT(ISNUMBER(J418))),AND(M418&lt;&gt;"",NOT(ISNUMBER(M418))),AND(N418&lt;&gt;"",OR(NOT(ISNUMBER(N418)),N418&gt;TODAY())),AND(S418&lt;&gt;"",NOT(ISNUMBER(S418))),AND(G418="Completed",OR(I418="",P418="",J418="")),AND(G418&lt;&gt;"Completed",OR(I418&lt;&gt;"",H418="")),AND(K418="No",L418&lt;&gt;"Not required"),AND(K418="Yes",OR(L418="Not required",AND(L418&lt;&gt;"Competence confirmed",M418=""))),AND(OR(L418="Competence confirmed",L418="Further support needed"),OR(N418="",O418="",P418="")),AND(L418="Further support needed",T418&lt;&gt;"Open"),X418="Check action details",AND(T418="Closed",OR(Q418="",R418="",P418=""))),"Check required fields/dates","Recorded - verify evidence")))</f>
        <v/>
      </c>
    </row>
    <row r="419" spans="1:25" ht="32" customHeight="1">
      <c r="A419" s="6"/>
      <c r="B419" s="6"/>
      <c r="C419" s="6"/>
      <c r="D419" s="6"/>
      <c r="E419" s="6"/>
      <c r="F419" s="6"/>
      <c r="G419" s="6"/>
      <c r="H419" s="7"/>
      <c r="I419" s="7"/>
      <c r="J419" s="7"/>
      <c r="K419" s="6"/>
      <c r="L419" s="6"/>
      <c r="M419" s="7"/>
      <c r="N419" s="7"/>
      <c r="O419" s="6"/>
      <c r="P419" s="6"/>
      <c r="Q419" s="6"/>
      <c r="R419" s="6"/>
      <c r="S419" s="7"/>
      <c r="T419" s="6"/>
      <c r="U419" s="8">
        <f>IF(OR(A419="",F419&lt;&gt;"Active"),"",IF(G419="Completed","Completed",IF(H419="","Missing deadline",IF(H419&lt;TODAY(),"Overdue learning",IF(H419&lt;=TODAY()+30,"Due within 30 days","Scheduled")))))</f>
        <v/>
      </c>
      <c r="V419" s="8">
        <f>IF(OR(A419="",F419&lt;&gt;"Active"),"",IF(G419&lt;&gt;"Completed","Not yet completed",IF(J419="","Missing review date",IF(J419&lt;TODAY(),"Review overdue",IF(J419&lt;=TODAY()+30,"Review within 30 days","Scheduled")))))</f>
        <v/>
      </c>
      <c r="W419" s="8">
        <f>IF(OR(A419="",F419&lt;&gt;"Active"),"",IF(K419="No","Not required",IF(K419&lt;&gt;"Yes","Check requirement",IF(L419="Further support needed","Competence concern",IF(L419="Competence confirmed","Confirmed",IF(M419="","Missing assessment due",IF(M419&lt;TODAY(),"Assessment overdue","Assessment outstanding")))))))</f>
        <v/>
      </c>
      <c r="X419" s="8">
        <f>IF(OR(A419="",F419&lt;&gt;"Active"),"",IF(T419="Closed","Closed",IF(AND(T419="Not needed",Q419="",R419="",S419=""),"No action",IF(OR(Q419="",R419="",S419="",T419&lt;&gt;"Open"),"Check action details",IF(S419&lt;TODAY(),"Action overdue","Action open")))))</f>
        <v/>
      </c>
      <c r="Y419" s="8">
        <f>IF(COUNTA(A419:T419)=0,"",IF(F419="Archived","Archived",IF(OR(A419="",B419="",C419="",D419="",E419="",F419&lt;&gt;"Active",COUNTIF(Roles,B419)=0,COUNTIF(Branches,C419)=0,COUNTIF(LearningStatuses,G419)=0,COUNTIF(AssessmentRequired,K419)=0,COUNTIF(AssessmentStatuses,L419)=0,COUNTIF(ActionStatuses,T419)=0,AND(H419&lt;&gt;"",NOT(ISNUMBER(H419))),AND(I419&lt;&gt;"",OR(NOT(ISNUMBER(I419)),I419&gt;TODAY())),AND(J419&lt;&gt;"",NOT(ISNUMBER(J419))),AND(M419&lt;&gt;"",NOT(ISNUMBER(M419))),AND(N419&lt;&gt;"",OR(NOT(ISNUMBER(N419)),N419&gt;TODAY())),AND(S419&lt;&gt;"",NOT(ISNUMBER(S419))),AND(G419="Completed",OR(I419="",P419="",J419="")),AND(G419&lt;&gt;"Completed",OR(I419&lt;&gt;"",H419="")),AND(K419="No",L419&lt;&gt;"Not required"),AND(K419="Yes",OR(L419="Not required",AND(L419&lt;&gt;"Competence confirmed",M419=""))),AND(OR(L419="Competence confirmed",L419="Further support needed"),OR(N419="",O419="",P419="")),AND(L419="Further support needed",T419&lt;&gt;"Open"),X419="Check action details",AND(T419="Closed",OR(Q419="",R419="",P419=""))),"Check required fields/dates","Recorded - verify evidence")))</f>
        <v/>
      </c>
    </row>
    <row r="420" spans="1:25" ht="32" customHeight="1">
      <c r="A420" s="6"/>
      <c r="B420" s="6"/>
      <c r="C420" s="6"/>
      <c r="D420" s="6"/>
      <c r="E420" s="6"/>
      <c r="F420" s="6"/>
      <c r="G420" s="6"/>
      <c r="H420" s="7"/>
      <c r="I420" s="7"/>
      <c r="J420" s="7"/>
      <c r="K420" s="6"/>
      <c r="L420" s="6"/>
      <c r="M420" s="7"/>
      <c r="N420" s="7"/>
      <c r="O420" s="6"/>
      <c r="P420" s="6"/>
      <c r="Q420" s="6"/>
      <c r="R420" s="6"/>
      <c r="S420" s="7"/>
      <c r="T420" s="6"/>
      <c r="U420" s="8">
        <f>IF(OR(A420="",F420&lt;&gt;"Active"),"",IF(G420="Completed","Completed",IF(H420="","Missing deadline",IF(H420&lt;TODAY(),"Overdue learning",IF(H420&lt;=TODAY()+30,"Due within 30 days","Scheduled")))))</f>
        <v/>
      </c>
      <c r="V420" s="8">
        <f>IF(OR(A420="",F420&lt;&gt;"Active"),"",IF(G420&lt;&gt;"Completed","Not yet completed",IF(J420="","Missing review date",IF(J420&lt;TODAY(),"Review overdue",IF(J420&lt;=TODAY()+30,"Review within 30 days","Scheduled")))))</f>
        <v/>
      </c>
      <c r="W420" s="8">
        <f>IF(OR(A420="",F420&lt;&gt;"Active"),"",IF(K420="No","Not required",IF(K420&lt;&gt;"Yes","Check requirement",IF(L420="Further support needed","Competence concern",IF(L420="Competence confirmed","Confirmed",IF(M420="","Missing assessment due",IF(M420&lt;TODAY(),"Assessment overdue","Assessment outstanding")))))))</f>
        <v/>
      </c>
      <c r="X420" s="8">
        <f>IF(OR(A420="",F420&lt;&gt;"Active"),"",IF(T420="Closed","Closed",IF(AND(T420="Not needed",Q420="",R420="",S420=""),"No action",IF(OR(Q420="",R420="",S420="",T420&lt;&gt;"Open"),"Check action details",IF(S420&lt;TODAY(),"Action overdue","Action open")))))</f>
        <v/>
      </c>
      <c r="Y420" s="8">
        <f>IF(COUNTA(A420:T420)=0,"",IF(F420="Archived","Archived",IF(OR(A420="",B420="",C420="",D420="",E420="",F420&lt;&gt;"Active",COUNTIF(Roles,B420)=0,COUNTIF(Branches,C420)=0,COUNTIF(LearningStatuses,G420)=0,COUNTIF(AssessmentRequired,K420)=0,COUNTIF(AssessmentStatuses,L420)=0,COUNTIF(ActionStatuses,T420)=0,AND(H420&lt;&gt;"",NOT(ISNUMBER(H420))),AND(I420&lt;&gt;"",OR(NOT(ISNUMBER(I420)),I420&gt;TODAY())),AND(J420&lt;&gt;"",NOT(ISNUMBER(J420))),AND(M420&lt;&gt;"",NOT(ISNUMBER(M420))),AND(N420&lt;&gt;"",OR(NOT(ISNUMBER(N420)),N420&gt;TODAY())),AND(S420&lt;&gt;"",NOT(ISNUMBER(S420))),AND(G420="Completed",OR(I420="",P420="",J420="")),AND(G420&lt;&gt;"Completed",OR(I420&lt;&gt;"",H420="")),AND(K420="No",L420&lt;&gt;"Not required"),AND(K420="Yes",OR(L420="Not required",AND(L420&lt;&gt;"Competence confirmed",M420=""))),AND(OR(L420="Competence confirmed",L420="Further support needed"),OR(N420="",O420="",P420="")),AND(L420="Further support needed",T420&lt;&gt;"Open"),X420="Check action details",AND(T420="Closed",OR(Q420="",R420="",P420=""))),"Check required fields/dates","Recorded - verify evidence")))</f>
        <v/>
      </c>
    </row>
    <row r="421" spans="1:25" ht="32" customHeight="1">
      <c r="A421" s="6"/>
      <c r="B421" s="6"/>
      <c r="C421" s="6"/>
      <c r="D421" s="6"/>
      <c r="E421" s="6"/>
      <c r="F421" s="6"/>
      <c r="G421" s="6"/>
      <c r="H421" s="7"/>
      <c r="I421" s="7"/>
      <c r="J421" s="7"/>
      <c r="K421" s="6"/>
      <c r="L421" s="6"/>
      <c r="M421" s="7"/>
      <c r="N421" s="7"/>
      <c r="O421" s="6"/>
      <c r="P421" s="6"/>
      <c r="Q421" s="6"/>
      <c r="R421" s="6"/>
      <c r="S421" s="7"/>
      <c r="T421" s="6"/>
      <c r="U421" s="8">
        <f>IF(OR(A421="",F421&lt;&gt;"Active"),"",IF(G421="Completed","Completed",IF(H421="","Missing deadline",IF(H421&lt;TODAY(),"Overdue learning",IF(H421&lt;=TODAY()+30,"Due within 30 days","Scheduled")))))</f>
        <v/>
      </c>
      <c r="V421" s="8">
        <f>IF(OR(A421="",F421&lt;&gt;"Active"),"",IF(G421&lt;&gt;"Completed","Not yet completed",IF(J421="","Missing review date",IF(J421&lt;TODAY(),"Review overdue",IF(J421&lt;=TODAY()+30,"Review within 30 days","Scheduled")))))</f>
        <v/>
      </c>
      <c r="W421" s="8">
        <f>IF(OR(A421="",F421&lt;&gt;"Active"),"",IF(K421="No","Not required",IF(K421&lt;&gt;"Yes","Check requirement",IF(L421="Further support needed","Competence concern",IF(L421="Competence confirmed","Confirmed",IF(M421="","Missing assessment due",IF(M421&lt;TODAY(),"Assessment overdue","Assessment outstanding")))))))</f>
        <v/>
      </c>
      <c r="X421" s="8">
        <f>IF(OR(A421="",F421&lt;&gt;"Active"),"",IF(T421="Closed","Closed",IF(AND(T421="Not needed",Q421="",R421="",S421=""),"No action",IF(OR(Q421="",R421="",S421="",T421&lt;&gt;"Open"),"Check action details",IF(S421&lt;TODAY(),"Action overdue","Action open")))))</f>
        <v/>
      </c>
      <c r="Y421" s="8">
        <f>IF(COUNTA(A421:T421)=0,"",IF(F421="Archived","Archived",IF(OR(A421="",B421="",C421="",D421="",E421="",F421&lt;&gt;"Active",COUNTIF(Roles,B421)=0,COUNTIF(Branches,C421)=0,COUNTIF(LearningStatuses,G421)=0,COUNTIF(AssessmentRequired,K421)=0,COUNTIF(AssessmentStatuses,L421)=0,COUNTIF(ActionStatuses,T421)=0,AND(H421&lt;&gt;"",NOT(ISNUMBER(H421))),AND(I421&lt;&gt;"",OR(NOT(ISNUMBER(I421)),I421&gt;TODAY())),AND(J421&lt;&gt;"",NOT(ISNUMBER(J421))),AND(M421&lt;&gt;"",NOT(ISNUMBER(M421))),AND(N421&lt;&gt;"",OR(NOT(ISNUMBER(N421)),N421&gt;TODAY())),AND(S421&lt;&gt;"",NOT(ISNUMBER(S421))),AND(G421="Completed",OR(I421="",P421="",J421="")),AND(G421&lt;&gt;"Completed",OR(I421&lt;&gt;"",H421="")),AND(K421="No",L421&lt;&gt;"Not required"),AND(K421="Yes",OR(L421="Not required",AND(L421&lt;&gt;"Competence confirmed",M421=""))),AND(OR(L421="Competence confirmed",L421="Further support needed"),OR(N421="",O421="",P421="")),AND(L421="Further support needed",T421&lt;&gt;"Open"),X421="Check action details",AND(T421="Closed",OR(Q421="",R421="",P421=""))),"Check required fields/dates","Recorded - verify evidence")))</f>
        <v/>
      </c>
    </row>
    <row r="422" spans="1:25" ht="32" customHeight="1">
      <c r="A422" s="6"/>
      <c r="B422" s="6"/>
      <c r="C422" s="6"/>
      <c r="D422" s="6"/>
      <c r="E422" s="6"/>
      <c r="F422" s="6"/>
      <c r="G422" s="6"/>
      <c r="H422" s="7"/>
      <c r="I422" s="7"/>
      <c r="J422" s="7"/>
      <c r="K422" s="6"/>
      <c r="L422" s="6"/>
      <c r="M422" s="7"/>
      <c r="N422" s="7"/>
      <c r="O422" s="6"/>
      <c r="P422" s="6"/>
      <c r="Q422" s="6"/>
      <c r="R422" s="6"/>
      <c r="S422" s="7"/>
      <c r="T422" s="6"/>
      <c r="U422" s="8">
        <f>IF(OR(A422="",F422&lt;&gt;"Active"),"",IF(G422="Completed","Completed",IF(H422="","Missing deadline",IF(H422&lt;TODAY(),"Overdue learning",IF(H422&lt;=TODAY()+30,"Due within 30 days","Scheduled")))))</f>
        <v/>
      </c>
      <c r="V422" s="8">
        <f>IF(OR(A422="",F422&lt;&gt;"Active"),"",IF(G422&lt;&gt;"Completed","Not yet completed",IF(J422="","Missing review date",IF(J422&lt;TODAY(),"Review overdue",IF(J422&lt;=TODAY()+30,"Review within 30 days","Scheduled")))))</f>
        <v/>
      </c>
      <c r="W422" s="8">
        <f>IF(OR(A422="",F422&lt;&gt;"Active"),"",IF(K422="No","Not required",IF(K422&lt;&gt;"Yes","Check requirement",IF(L422="Further support needed","Competence concern",IF(L422="Competence confirmed","Confirmed",IF(M422="","Missing assessment due",IF(M422&lt;TODAY(),"Assessment overdue","Assessment outstanding")))))))</f>
        <v/>
      </c>
      <c r="X422" s="8">
        <f>IF(OR(A422="",F422&lt;&gt;"Active"),"",IF(T422="Closed","Closed",IF(AND(T422="Not needed",Q422="",R422="",S422=""),"No action",IF(OR(Q422="",R422="",S422="",T422&lt;&gt;"Open"),"Check action details",IF(S422&lt;TODAY(),"Action overdue","Action open")))))</f>
        <v/>
      </c>
      <c r="Y422" s="8">
        <f>IF(COUNTA(A422:T422)=0,"",IF(F422="Archived","Archived",IF(OR(A422="",B422="",C422="",D422="",E422="",F422&lt;&gt;"Active",COUNTIF(Roles,B422)=0,COUNTIF(Branches,C422)=0,COUNTIF(LearningStatuses,G422)=0,COUNTIF(AssessmentRequired,K422)=0,COUNTIF(AssessmentStatuses,L422)=0,COUNTIF(ActionStatuses,T422)=0,AND(H422&lt;&gt;"",NOT(ISNUMBER(H422))),AND(I422&lt;&gt;"",OR(NOT(ISNUMBER(I422)),I422&gt;TODAY())),AND(J422&lt;&gt;"",NOT(ISNUMBER(J422))),AND(M422&lt;&gt;"",NOT(ISNUMBER(M422))),AND(N422&lt;&gt;"",OR(NOT(ISNUMBER(N422)),N422&gt;TODAY())),AND(S422&lt;&gt;"",NOT(ISNUMBER(S422))),AND(G422="Completed",OR(I422="",P422="",J422="")),AND(G422&lt;&gt;"Completed",OR(I422&lt;&gt;"",H422="")),AND(K422="No",L422&lt;&gt;"Not required"),AND(K422="Yes",OR(L422="Not required",AND(L422&lt;&gt;"Competence confirmed",M422=""))),AND(OR(L422="Competence confirmed",L422="Further support needed"),OR(N422="",O422="",P422="")),AND(L422="Further support needed",T422&lt;&gt;"Open"),X422="Check action details",AND(T422="Closed",OR(Q422="",R422="",P422=""))),"Check required fields/dates","Recorded - verify evidence")))</f>
        <v/>
      </c>
    </row>
    <row r="423" spans="1:25" ht="32" customHeight="1">
      <c r="A423" s="6"/>
      <c r="B423" s="6"/>
      <c r="C423" s="6"/>
      <c r="D423" s="6"/>
      <c r="E423" s="6"/>
      <c r="F423" s="6"/>
      <c r="G423" s="6"/>
      <c r="H423" s="7"/>
      <c r="I423" s="7"/>
      <c r="J423" s="7"/>
      <c r="K423" s="6"/>
      <c r="L423" s="6"/>
      <c r="M423" s="7"/>
      <c r="N423" s="7"/>
      <c r="O423" s="6"/>
      <c r="P423" s="6"/>
      <c r="Q423" s="6"/>
      <c r="R423" s="6"/>
      <c r="S423" s="7"/>
      <c r="T423" s="6"/>
      <c r="U423" s="8">
        <f>IF(OR(A423="",F423&lt;&gt;"Active"),"",IF(G423="Completed","Completed",IF(H423="","Missing deadline",IF(H423&lt;TODAY(),"Overdue learning",IF(H423&lt;=TODAY()+30,"Due within 30 days","Scheduled")))))</f>
        <v/>
      </c>
      <c r="V423" s="8">
        <f>IF(OR(A423="",F423&lt;&gt;"Active"),"",IF(G423&lt;&gt;"Completed","Not yet completed",IF(J423="","Missing review date",IF(J423&lt;TODAY(),"Review overdue",IF(J423&lt;=TODAY()+30,"Review within 30 days","Scheduled")))))</f>
        <v/>
      </c>
      <c r="W423" s="8">
        <f>IF(OR(A423="",F423&lt;&gt;"Active"),"",IF(K423="No","Not required",IF(K423&lt;&gt;"Yes","Check requirement",IF(L423="Further support needed","Competence concern",IF(L423="Competence confirmed","Confirmed",IF(M423="","Missing assessment due",IF(M423&lt;TODAY(),"Assessment overdue","Assessment outstanding")))))))</f>
        <v/>
      </c>
      <c r="X423" s="8">
        <f>IF(OR(A423="",F423&lt;&gt;"Active"),"",IF(T423="Closed","Closed",IF(AND(T423="Not needed",Q423="",R423="",S423=""),"No action",IF(OR(Q423="",R423="",S423="",T423&lt;&gt;"Open"),"Check action details",IF(S423&lt;TODAY(),"Action overdue","Action open")))))</f>
        <v/>
      </c>
      <c r="Y423" s="8">
        <f>IF(COUNTA(A423:T423)=0,"",IF(F423="Archived","Archived",IF(OR(A423="",B423="",C423="",D423="",E423="",F423&lt;&gt;"Active",COUNTIF(Roles,B423)=0,COUNTIF(Branches,C423)=0,COUNTIF(LearningStatuses,G423)=0,COUNTIF(AssessmentRequired,K423)=0,COUNTIF(AssessmentStatuses,L423)=0,COUNTIF(ActionStatuses,T423)=0,AND(H423&lt;&gt;"",NOT(ISNUMBER(H423))),AND(I423&lt;&gt;"",OR(NOT(ISNUMBER(I423)),I423&gt;TODAY())),AND(J423&lt;&gt;"",NOT(ISNUMBER(J423))),AND(M423&lt;&gt;"",NOT(ISNUMBER(M423))),AND(N423&lt;&gt;"",OR(NOT(ISNUMBER(N423)),N423&gt;TODAY())),AND(S423&lt;&gt;"",NOT(ISNUMBER(S423))),AND(G423="Completed",OR(I423="",P423="",J423="")),AND(G423&lt;&gt;"Completed",OR(I423&lt;&gt;"",H423="")),AND(K423="No",L423&lt;&gt;"Not required"),AND(K423="Yes",OR(L423="Not required",AND(L423&lt;&gt;"Competence confirmed",M423=""))),AND(OR(L423="Competence confirmed",L423="Further support needed"),OR(N423="",O423="",P423="")),AND(L423="Further support needed",T423&lt;&gt;"Open"),X423="Check action details",AND(T423="Closed",OR(Q423="",R423="",P423=""))),"Check required fields/dates","Recorded - verify evidence")))</f>
        <v/>
      </c>
    </row>
    <row r="424" spans="1:25" ht="32" customHeight="1">
      <c r="A424" s="6"/>
      <c r="B424" s="6"/>
      <c r="C424" s="6"/>
      <c r="D424" s="6"/>
      <c r="E424" s="6"/>
      <c r="F424" s="6"/>
      <c r="G424" s="6"/>
      <c r="H424" s="7"/>
      <c r="I424" s="7"/>
      <c r="J424" s="7"/>
      <c r="K424" s="6"/>
      <c r="L424" s="6"/>
      <c r="M424" s="7"/>
      <c r="N424" s="7"/>
      <c r="O424" s="6"/>
      <c r="P424" s="6"/>
      <c r="Q424" s="6"/>
      <c r="R424" s="6"/>
      <c r="S424" s="7"/>
      <c r="T424" s="6"/>
      <c r="U424" s="8">
        <f>IF(OR(A424="",F424&lt;&gt;"Active"),"",IF(G424="Completed","Completed",IF(H424="","Missing deadline",IF(H424&lt;TODAY(),"Overdue learning",IF(H424&lt;=TODAY()+30,"Due within 30 days","Scheduled")))))</f>
        <v/>
      </c>
      <c r="V424" s="8">
        <f>IF(OR(A424="",F424&lt;&gt;"Active"),"",IF(G424&lt;&gt;"Completed","Not yet completed",IF(J424="","Missing review date",IF(J424&lt;TODAY(),"Review overdue",IF(J424&lt;=TODAY()+30,"Review within 30 days","Scheduled")))))</f>
        <v/>
      </c>
      <c r="W424" s="8">
        <f>IF(OR(A424="",F424&lt;&gt;"Active"),"",IF(K424="No","Not required",IF(K424&lt;&gt;"Yes","Check requirement",IF(L424="Further support needed","Competence concern",IF(L424="Competence confirmed","Confirmed",IF(M424="","Missing assessment due",IF(M424&lt;TODAY(),"Assessment overdue","Assessment outstanding")))))))</f>
        <v/>
      </c>
      <c r="X424" s="8">
        <f>IF(OR(A424="",F424&lt;&gt;"Active"),"",IF(T424="Closed","Closed",IF(AND(T424="Not needed",Q424="",R424="",S424=""),"No action",IF(OR(Q424="",R424="",S424="",T424&lt;&gt;"Open"),"Check action details",IF(S424&lt;TODAY(),"Action overdue","Action open")))))</f>
        <v/>
      </c>
      <c r="Y424" s="8">
        <f>IF(COUNTA(A424:T424)=0,"",IF(F424="Archived","Archived",IF(OR(A424="",B424="",C424="",D424="",E424="",F424&lt;&gt;"Active",COUNTIF(Roles,B424)=0,COUNTIF(Branches,C424)=0,COUNTIF(LearningStatuses,G424)=0,COUNTIF(AssessmentRequired,K424)=0,COUNTIF(AssessmentStatuses,L424)=0,COUNTIF(ActionStatuses,T424)=0,AND(H424&lt;&gt;"",NOT(ISNUMBER(H424))),AND(I424&lt;&gt;"",OR(NOT(ISNUMBER(I424)),I424&gt;TODAY())),AND(J424&lt;&gt;"",NOT(ISNUMBER(J424))),AND(M424&lt;&gt;"",NOT(ISNUMBER(M424))),AND(N424&lt;&gt;"",OR(NOT(ISNUMBER(N424)),N424&gt;TODAY())),AND(S424&lt;&gt;"",NOT(ISNUMBER(S424))),AND(G424="Completed",OR(I424="",P424="",J424="")),AND(G424&lt;&gt;"Completed",OR(I424&lt;&gt;"",H424="")),AND(K424="No",L424&lt;&gt;"Not required"),AND(K424="Yes",OR(L424="Not required",AND(L424&lt;&gt;"Competence confirmed",M424=""))),AND(OR(L424="Competence confirmed",L424="Further support needed"),OR(N424="",O424="",P424="")),AND(L424="Further support needed",T424&lt;&gt;"Open"),X424="Check action details",AND(T424="Closed",OR(Q424="",R424="",P424=""))),"Check required fields/dates","Recorded - verify evidence")))</f>
        <v/>
      </c>
    </row>
    <row r="425" spans="1:25" ht="32" customHeight="1">
      <c r="A425" s="6"/>
      <c r="B425" s="6"/>
      <c r="C425" s="6"/>
      <c r="D425" s="6"/>
      <c r="E425" s="6"/>
      <c r="F425" s="6"/>
      <c r="G425" s="6"/>
      <c r="H425" s="7"/>
      <c r="I425" s="7"/>
      <c r="J425" s="7"/>
      <c r="K425" s="6"/>
      <c r="L425" s="6"/>
      <c r="M425" s="7"/>
      <c r="N425" s="7"/>
      <c r="O425" s="6"/>
      <c r="P425" s="6"/>
      <c r="Q425" s="6"/>
      <c r="R425" s="6"/>
      <c r="S425" s="7"/>
      <c r="T425" s="6"/>
      <c r="U425" s="8">
        <f>IF(OR(A425="",F425&lt;&gt;"Active"),"",IF(G425="Completed","Completed",IF(H425="","Missing deadline",IF(H425&lt;TODAY(),"Overdue learning",IF(H425&lt;=TODAY()+30,"Due within 30 days","Scheduled")))))</f>
        <v/>
      </c>
      <c r="V425" s="8">
        <f>IF(OR(A425="",F425&lt;&gt;"Active"),"",IF(G425&lt;&gt;"Completed","Not yet completed",IF(J425="","Missing review date",IF(J425&lt;TODAY(),"Review overdue",IF(J425&lt;=TODAY()+30,"Review within 30 days","Scheduled")))))</f>
        <v/>
      </c>
      <c r="W425" s="8">
        <f>IF(OR(A425="",F425&lt;&gt;"Active"),"",IF(K425="No","Not required",IF(K425&lt;&gt;"Yes","Check requirement",IF(L425="Further support needed","Competence concern",IF(L425="Competence confirmed","Confirmed",IF(M425="","Missing assessment due",IF(M425&lt;TODAY(),"Assessment overdue","Assessment outstanding")))))))</f>
        <v/>
      </c>
      <c r="X425" s="8">
        <f>IF(OR(A425="",F425&lt;&gt;"Active"),"",IF(T425="Closed","Closed",IF(AND(T425="Not needed",Q425="",R425="",S425=""),"No action",IF(OR(Q425="",R425="",S425="",T425&lt;&gt;"Open"),"Check action details",IF(S425&lt;TODAY(),"Action overdue","Action open")))))</f>
        <v/>
      </c>
      <c r="Y425" s="8">
        <f>IF(COUNTA(A425:T425)=0,"",IF(F425="Archived","Archived",IF(OR(A425="",B425="",C425="",D425="",E425="",F425&lt;&gt;"Active",COUNTIF(Roles,B425)=0,COUNTIF(Branches,C425)=0,COUNTIF(LearningStatuses,G425)=0,COUNTIF(AssessmentRequired,K425)=0,COUNTIF(AssessmentStatuses,L425)=0,COUNTIF(ActionStatuses,T425)=0,AND(H425&lt;&gt;"",NOT(ISNUMBER(H425))),AND(I425&lt;&gt;"",OR(NOT(ISNUMBER(I425)),I425&gt;TODAY())),AND(J425&lt;&gt;"",NOT(ISNUMBER(J425))),AND(M425&lt;&gt;"",NOT(ISNUMBER(M425))),AND(N425&lt;&gt;"",OR(NOT(ISNUMBER(N425)),N425&gt;TODAY())),AND(S425&lt;&gt;"",NOT(ISNUMBER(S425))),AND(G425="Completed",OR(I425="",P425="",J425="")),AND(G425&lt;&gt;"Completed",OR(I425&lt;&gt;"",H425="")),AND(K425="No",L425&lt;&gt;"Not required"),AND(K425="Yes",OR(L425="Not required",AND(L425&lt;&gt;"Competence confirmed",M425=""))),AND(OR(L425="Competence confirmed",L425="Further support needed"),OR(N425="",O425="",P425="")),AND(L425="Further support needed",T425&lt;&gt;"Open"),X425="Check action details",AND(T425="Closed",OR(Q425="",R425="",P425=""))),"Check required fields/dates","Recorded - verify evidence")))</f>
        <v/>
      </c>
    </row>
    <row r="426" spans="1:25" ht="32" customHeight="1">
      <c r="A426" s="6"/>
      <c r="B426" s="6"/>
      <c r="C426" s="6"/>
      <c r="D426" s="6"/>
      <c r="E426" s="6"/>
      <c r="F426" s="6"/>
      <c r="G426" s="6"/>
      <c r="H426" s="7"/>
      <c r="I426" s="7"/>
      <c r="J426" s="7"/>
      <c r="K426" s="6"/>
      <c r="L426" s="6"/>
      <c r="M426" s="7"/>
      <c r="N426" s="7"/>
      <c r="O426" s="6"/>
      <c r="P426" s="6"/>
      <c r="Q426" s="6"/>
      <c r="R426" s="6"/>
      <c r="S426" s="7"/>
      <c r="T426" s="6"/>
      <c r="U426" s="8">
        <f>IF(OR(A426="",F426&lt;&gt;"Active"),"",IF(G426="Completed","Completed",IF(H426="","Missing deadline",IF(H426&lt;TODAY(),"Overdue learning",IF(H426&lt;=TODAY()+30,"Due within 30 days","Scheduled")))))</f>
        <v/>
      </c>
      <c r="V426" s="8">
        <f>IF(OR(A426="",F426&lt;&gt;"Active"),"",IF(G426&lt;&gt;"Completed","Not yet completed",IF(J426="","Missing review date",IF(J426&lt;TODAY(),"Review overdue",IF(J426&lt;=TODAY()+30,"Review within 30 days","Scheduled")))))</f>
        <v/>
      </c>
      <c r="W426" s="8">
        <f>IF(OR(A426="",F426&lt;&gt;"Active"),"",IF(K426="No","Not required",IF(K426&lt;&gt;"Yes","Check requirement",IF(L426="Further support needed","Competence concern",IF(L426="Competence confirmed","Confirmed",IF(M426="","Missing assessment due",IF(M426&lt;TODAY(),"Assessment overdue","Assessment outstanding")))))))</f>
        <v/>
      </c>
      <c r="X426" s="8">
        <f>IF(OR(A426="",F426&lt;&gt;"Active"),"",IF(T426="Closed","Closed",IF(AND(T426="Not needed",Q426="",R426="",S426=""),"No action",IF(OR(Q426="",R426="",S426="",T426&lt;&gt;"Open"),"Check action details",IF(S426&lt;TODAY(),"Action overdue","Action open")))))</f>
        <v/>
      </c>
      <c r="Y426" s="8">
        <f>IF(COUNTA(A426:T426)=0,"",IF(F426="Archived","Archived",IF(OR(A426="",B426="",C426="",D426="",E426="",F426&lt;&gt;"Active",COUNTIF(Roles,B426)=0,COUNTIF(Branches,C426)=0,COUNTIF(LearningStatuses,G426)=0,COUNTIF(AssessmentRequired,K426)=0,COUNTIF(AssessmentStatuses,L426)=0,COUNTIF(ActionStatuses,T426)=0,AND(H426&lt;&gt;"",NOT(ISNUMBER(H426))),AND(I426&lt;&gt;"",OR(NOT(ISNUMBER(I426)),I426&gt;TODAY())),AND(J426&lt;&gt;"",NOT(ISNUMBER(J426))),AND(M426&lt;&gt;"",NOT(ISNUMBER(M426))),AND(N426&lt;&gt;"",OR(NOT(ISNUMBER(N426)),N426&gt;TODAY())),AND(S426&lt;&gt;"",NOT(ISNUMBER(S426))),AND(G426="Completed",OR(I426="",P426="",J426="")),AND(G426&lt;&gt;"Completed",OR(I426&lt;&gt;"",H426="")),AND(K426="No",L426&lt;&gt;"Not required"),AND(K426="Yes",OR(L426="Not required",AND(L426&lt;&gt;"Competence confirmed",M426=""))),AND(OR(L426="Competence confirmed",L426="Further support needed"),OR(N426="",O426="",P426="")),AND(L426="Further support needed",T426&lt;&gt;"Open"),X426="Check action details",AND(T426="Closed",OR(Q426="",R426="",P426=""))),"Check required fields/dates","Recorded - verify evidence")))</f>
        <v/>
      </c>
    </row>
    <row r="427" spans="1:25" ht="32" customHeight="1">
      <c r="A427" s="6"/>
      <c r="B427" s="6"/>
      <c r="C427" s="6"/>
      <c r="D427" s="6"/>
      <c r="E427" s="6"/>
      <c r="F427" s="6"/>
      <c r="G427" s="6"/>
      <c r="H427" s="7"/>
      <c r="I427" s="7"/>
      <c r="J427" s="7"/>
      <c r="K427" s="6"/>
      <c r="L427" s="6"/>
      <c r="M427" s="7"/>
      <c r="N427" s="7"/>
      <c r="O427" s="6"/>
      <c r="P427" s="6"/>
      <c r="Q427" s="6"/>
      <c r="R427" s="6"/>
      <c r="S427" s="7"/>
      <c r="T427" s="6"/>
      <c r="U427" s="8">
        <f>IF(OR(A427="",F427&lt;&gt;"Active"),"",IF(G427="Completed","Completed",IF(H427="","Missing deadline",IF(H427&lt;TODAY(),"Overdue learning",IF(H427&lt;=TODAY()+30,"Due within 30 days","Scheduled")))))</f>
        <v/>
      </c>
      <c r="V427" s="8">
        <f>IF(OR(A427="",F427&lt;&gt;"Active"),"",IF(G427&lt;&gt;"Completed","Not yet completed",IF(J427="","Missing review date",IF(J427&lt;TODAY(),"Review overdue",IF(J427&lt;=TODAY()+30,"Review within 30 days","Scheduled")))))</f>
        <v/>
      </c>
      <c r="W427" s="8">
        <f>IF(OR(A427="",F427&lt;&gt;"Active"),"",IF(K427="No","Not required",IF(K427&lt;&gt;"Yes","Check requirement",IF(L427="Further support needed","Competence concern",IF(L427="Competence confirmed","Confirmed",IF(M427="","Missing assessment due",IF(M427&lt;TODAY(),"Assessment overdue","Assessment outstanding")))))))</f>
        <v/>
      </c>
      <c r="X427" s="8">
        <f>IF(OR(A427="",F427&lt;&gt;"Active"),"",IF(T427="Closed","Closed",IF(AND(T427="Not needed",Q427="",R427="",S427=""),"No action",IF(OR(Q427="",R427="",S427="",T427&lt;&gt;"Open"),"Check action details",IF(S427&lt;TODAY(),"Action overdue","Action open")))))</f>
        <v/>
      </c>
      <c r="Y427" s="8">
        <f>IF(COUNTA(A427:T427)=0,"",IF(F427="Archived","Archived",IF(OR(A427="",B427="",C427="",D427="",E427="",F427&lt;&gt;"Active",COUNTIF(Roles,B427)=0,COUNTIF(Branches,C427)=0,COUNTIF(LearningStatuses,G427)=0,COUNTIF(AssessmentRequired,K427)=0,COUNTIF(AssessmentStatuses,L427)=0,COUNTIF(ActionStatuses,T427)=0,AND(H427&lt;&gt;"",NOT(ISNUMBER(H427))),AND(I427&lt;&gt;"",OR(NOT(ISNUMBER(I427)),I427&gt;TODAY())),AND(J427&lt;&gt;"",NOT(ISNUMBER(J427))),AND(M427&lt;&gt;"",NOT(ISNUMBER(M427))),AND(N427&lt;&gt;"",OR(NOT(ISNUMBER(N427)),N427&gt;TODAY())),AND(S427&lt;&gt;"",NOT(ISNUMBER(S427))),AND(G427="Completed",OR(I427="",P427="",J427="")),AND(G427&lt;&gt;"Completed",OR(I427&lt;&gt;"",H427="")),AND(K427="No",L427&lt;&gt;"Not required"),AND(K427="Yes",OR(L427="Not required",AND(L427&lt;&gt;"Competence confirmed",M427=""))),AND(OR(L427="Competence confirmed",L427="Further support needed"),OR(N427="",O427="",P427="")),AND(L427="Further support needed",T427&lt;&gt;"Open"),X427="Check action details",AND(T427="Closed",OR(Q427="",R427="",P427=""))),"Check required fields/dates","Recorded - verify evidence")))</f>
        <v/>
      </c>
    </row>
    <row r="428" spans="1:25" ht="32" customHeight="1">
      <c r="A428" s="6"/>
      <c r="B428" s="6"/>
      <c r="C428" s="6"/>
      <c r="D428" s="6"/>
      <c r="E428" s="6"/>
      <c r="F428" s="6"/>
      <c r="G428" s="6"/>
      <c r="H428" s="7"/>
      <c r="I428" s="7"/>
      <c r="J428" s="7"/>
      <c r="K428" s="6"/>
      <c r="L428" s="6"/>
      <c r="M428" s="7"/>
      <c r="N428" s="7"/>
      <c r="O428" s="6"/>
      <c r="P428" s="6"/>
      <c r="Q428" s="6"/>
      <c r="R428" s="6"/>
      <c r="S428" s="7"/>
      <c r="T428" s="6"/>
      <c r="U428" s="8">
        <f>IF(OR(A428="",F428&lt;&gt;"Active"),"",IF(G428="Completed","Completed",IF(H428="","Missing deadline",IF(H428&lt;TODAY(),"Overdue learning",IF(H428&lt;=TODAY()+30,"Due within 30 days","Scheduled")))))</f>
        <v/>
      </c>
      <c r="V428" s="8">
        <f>IF(OR(A428="",F428&lt;&gt;"Active"),"",IF(G428&lt;&gt;"Completed","Not yet completed",IF(J428="","Missing review date",IF(J428&lt;TODAY(),"Review overdue",IF(J428&lt;=TODAY()+30,"Review within 30 days","Scheduled")))))</f>
        <v/>
      </c>
      <c r="W428" s="8">
        <f>IF(OR(A428="",F428&lt;&gt;"Active"),"",IF(K428="No","Not required",IF(K428&lt;&gt;"Yes","Check requirement",IF(L428="Further support needed","Competence concern",IF(L428="Competence confirmed","Confirmed",IF(M428="","Missing assessment due",IF(M428&lt;TODAY(),"Assessment overdue","Assessment outstanding")))))))</f>
        <v/>
      </c>
      <c r="X428" s="8">
        <f>IF(OR(A428="",F428&lt;&gt;"Active"),"",IF(T428="Closed","Closed",IF(AND(T428="Not needed",Q428="",R428="",S428=""),"No action",IF(OR(Q428="",R428="",S428="",T428&lt;&gt;"Open"),"Check action details",IF(S428&lt;TODAY(),"Action overdue","Action open")))))</f>
        <v/>
      </c>
      <c r="Y428" s="8">
        <f>IF(COUNTA(A428:T428)=0,"",IF(F428="Archived","Archived",IF(OR(A428="",B428="",C428="",D428="",E428="",F428&lt;&gt;"Active",COUNTIF(Roles,B428)=0,COUNTIF(Branches,C428)=0,COUNTIF(LearningStatuses,G428)=0,COUNTIF(AssessmentRequired,K428)=0,COUNTIF(AssessmentStatuses,L428)=0,COUNTIF(ActionStatuses,T428)=0,AND(H428&lt;&gt;"",NOT(ISNUMBER(H428))),AND(I428&lt;&gt;"",OR(NOT(ISNUMBER(I428)),I428&gt;TODAY())),AND(J428&lt;&gt;"",NOT(ISNUMBER(J428))),AND(M428&lt;&gt;"",NOT(ISNUMBER(M428))),AND(N428&lt;&gt;"",OR(NOT(ISNUMBER(N428)),N428&gt;TODAY())),AND(S428&lt;&gt;"",NOT(ISNUMBER(S428))),AND(G428="Completed",OR(I428="",P428="",J428="")),AND(G428&lt;&gt;"Completed",OR(I428&lt;&gt;"",H428="")),AND(K428="No",L428&lt;&gt;"Not required"),AND(K428="Yes",OR(L428="Not required",AND(L428&lt;&gt;"Competence confirmed",M428=""))),AND(OR(L428="Competence confirmed",L428="Further support needed"),OR(N428="",O428="",P428="")),AND(L428="Further support needed",T428&lt;&gt;"Open"),X428="Check action details",AND(T428="Closed",OR(Q428="",R428="",P428=""))),"Check required fields/dates","Recorded - verify evidence")))</f>
        <v/>
      </c>
    </row>
    <row r="429" spans="1:25" ht="32" customHeight="1">
      <c r="A429" s="6"/>
      <c r="B429" s="6"/>
      <c r="C429" s="6"/>
      <c r="D429" s="6"/>
      <c r="E429" s="6"/>
      <c r="F429" s="6"/>
      <c r="G429" s="6"/>
      <c r="H429" s="7"/>
      <c r="I429" s="7"/>
      <c r="J429" s="7"/>
      <c r="K429" s="6"/>
      <c r="L429" s="6"/>
      <c r="M429" s="7"/>
      <c r="N429" s="7"/>
      <c r="O429" s="6"/>
      <c r="P429" s="6"/>
      <c r="Q429" s="6"/>
      <c r="R429" s="6"/>
      <c r="S429" s="7"/>
      <c r="T429" s="6"/>
      <c r="U429" s="8">
        <f>IF(OR(A429="",F429&lt;&gt;"Active"),"",IF(G429="Completed","Completed",IF(H429="","Missing deadline",IF(H429&lt;TODAY(),"Overdue learning",IF(H429&lt;=TODAY()+30,"Due within 30 days","Scheduled")))))</f>
        <v/>
      </c>
      <c r="V429" s="8">
        <f>IF(OR(A429="",F429&lt;&gt;"Active"),"",IF(G429&lt;&gt;"Completed","Not yet completed",IF(J429="","Missing review date",IF(J429&lt;TODAY(),"Review overdue",IF(J429&lt;=TODAY()+30,"Review within 30 days","Scheduled")))))</f>
        <v/>
      </c>
      <c r="W429" s="8">
        <f>IF(OR(A429="",F429&lt;&gt;"Active"),"",IF(K429="No","Not required",IF(K429&lt;&gt;"Yes","Check requirement",IF(L429="Further support needed","Competence concern",IF(L429="Competence confirmed","Confirmed",IF(M429="","Missing assessment due",IF(M429&lt;TODAY(),"Assessment overdue","Assessment outstanding")))))))</f>
        <v/>
      </c>
      <c r="X429" s="8">
        <f>IF(OR(A429="",F429&lt;&gt;"Active"),"",IF(T429="Closed","Closed",IF(AND(T429="Not needed",Q429="",R429="",S429=""),"No action",IF(OR(Q429="",R429="",S429="",T429&lt;&gt;"Open"),"Check action details",IF(S429&lt;TODAY(),"Action overdue","Action open")))))</f>
        <v/>
      </c>
      <c r="Y429" s="8">
        <f>IF(COUNTA(A429:T429)=0,"",IF(F429="Archived","Archived",IF(OR(A429="",B429="",C429="",D429="",E429="",F429&lt;&gt;"Active",COUNTIF(Roles,B429)=0,COUNTIF(Branches,C429)=0,COUNTIF(LearningStatuses,G429)=0,COUNTIF(AssessmentRequired,K429)=0,COUNTIF(AssessmentStatuses,L429)=0,COUNTIF(ActionStatuses,T429)=0,AND(H429&lt;&gt;"",NOT(ISNUMBER(H429))),AND(I429&lt;&gt;"",OR(NOT(ISNUMBER(I429)),I429&gt;TODAY())),AND(J429&lt;&gt;"",NOT(ISNUMBER(J429))),AND(M429&lt;&gt;"",NOT(ISNUMBER(M429))),AND(N429&lt;&gt;"",OR(NOT(ISNUMBER(N429)),N429&gt;TODAY())),AND(S429&lt;&gt;"",NOT(ISNUMBER(S429))),AND(G429="Completed",OR(I429="",P429="",J429="")),AND(G429&lt;&gt;"Completed",OR(I429&lt;&gt;"",H429="")),AND(K429="No",L429&lt;&gt;"Not required"),AND(K429="Yes",OR(L429="Not required",AND(L429&lt;&gt;"Competence confirmed",M429=""))),AND(OR(L429="Competence confirmed",L429="Further support needed"),OR(N429="",O429="",P429="")),AND(L429="Further support needed",T429&lt;&gt;"Open"),X429="Check action details",AND(T429="Closed",OR(Q429="",R429="",P429=""))),"Check required fields/dates","Recorded - verify evidence")))</f>
        <v/>
      </c>
    </row>
    <row r="430" spans="1:25" ht="32" customHeight="1">
      <c r="A430" s="6"/>
      <c r="B430" s="6"/>
      <c r="C430" s="6"/>
      <c r="D430" s="6"/>
      <c r="E430" s="6"/>
      <c r="F430" s="6"/>
      <c r="G430" s="6"/>
      <c r="H430" s="7"/>
      <c r="I430" s="7"/>
      <c r="J430" s="7"/>
      <c r="K430" s="6"/>
      <c r="L430" s="6"/>
      <c r="M430" s="7"/>
      <c r="N430" s="7"/>
      <c r="O430" s="6"/>
      <c r="P430" s="6"/>
      <c r="Q430" s="6"/>
      <c r="R430" s="6"/>
      <c r="S430" s="7"/>
      <c r="T430" s="6"/>
      <c r="U430" s="8">
        <f>IF(OR(A430="",F430&lt;&gt;"Active"),"",IF(G430="Completed","Completed",IF(H430="","Missing deadline",IF(H430&lt;TODAY(),"Overdue learning",IF(H430&lt;=TODAY()+30,"Due within 30 days","Scheduled")))))</f>
        <v/>
      </c>
      <c r="V430" s="8">
        <f>IF(OR(A430="",F430&lt;&gt;"Active"),"",IF(G430&lt;&gt;"Completed","Not yet completed",IF(J430="","Missing review date",IF(J430&lt;TODAY(),"Review overdue",IF(J430&lt;=TODAY()+30,"Review within 30 days","Scheduled")))))</f>
        <v/>
      </c>
      <c r="W430" s="8">
        <f>IF(OR(A430="",F430&lt;&gt;"Active"),"",IF(K430="No","Not required",IF(K430&lt;&gt;"Yes","Check requirement",IF(L430="Further support needed","Competence concern",IF(L430="Competence confirmed","Confirmed",IF(M430="","Missing assessment due",IF(M430&lt;TODAY(),"Assessment overdue","Assessment outstanding")))))))</f>
        <v/>
      </c>
      <c r="X430" s="8">
        <f>IF(OR(A430="",F430&lt;&gt;"Active"),"",IF(T430="Closed","Closed",IF(AND(T430="Not needed",Q430="",R430="",S430=""),"No action",IF(OR(Q430="",R430="",S430="",T430&lt;&gt;"Open"),"Check action details",IF(S430&lt;TODAY(),"Action overdue","Action open")))))</f>
        <v/>
      </c>
      <c r="Y430" s="8">
        <f>IF(COUNTA(A430:T430)=0,"",IF(F430="Archived","Archived",IF(OR(A430="",B430="",C430="",D430="",E430="",F430&lt;&gt;"Active",COUNTIF(Roles,B430)=0,COUNTIF(Branches,C430)=0,COUNTIF(LearningStatuses,G430)=0,COUNTIF(AssessmentRequired,K430)=0,COUNTIF(AssessmentStatuses,L430)=0,COUNTIF(ActionStatuses,T430)=0,AND(H430&lt;&gt;"",NOT(ISNUMBER(H430))),AND(I430&lt;&gt;"",OR(NOT(ISNUMBER(I430)),I430&gt;TODAY())),AND(J430&lt;&gt;"",NOT(ISNUMBER(J430))),AND(M430&lt;&gt;"",NOT(ISNUMBER(M430))),AND(N430&lt;&gt;"",OR(NOT(ISNUMBER(N430)),N430&gt;TODAY())),AND(S430&lt;&gt;"",NOT(ISNUMBER(S430))),AND(G430="Completed",OR(I430="",P430="",J430="")),AND(G430&lt;&gt;"Completed",OR(I430&lt;&gt;"",H430="")),AND(K430="No",L430&lt;&gt;"Not required"),AND(K430="Yes",OR(L430="Not required",AND(L430&lt;&gt;"Competence confirmed",M430=""))),AND(OR(L430="Competence confirmed",L430="Further support needed"),OR(N430="",O430="",P430="")),AND(L430="Further support needed",T430&lt;&gt;"Open"),X430="Check action details",AND(T430="Closed",OR(Q430="",R430="",P430=""))),"Check required fields/dates","Recorded - verify evidence")))</f>
        <v/>
      </c>
    </row>
    <row r="431" spans="1:25" ht="32" customHeight="1">
      <c r="A431" s="6"/>
      <c r="B431" s="6"/>
      <c r="C431" s="6"/>
      <c r="D431" s="6"/>
      <c r="E431" s="6"/>
      <c r="F431" s="6"/>
      <c r="G431" s="6"/>
      <c r="H431" s="7"/>
      <c r="I431" s="7"/>
      <c r="J431" s="7"/>
      <c r="K431" s="6"/>
      <c r="L431" s="6"/>
      <c r="M431" s="7"/>
      <c r="N431" s="7"/>
      <c r="O431" s="6"/>
      <c r="P431" s="6"/>
      <c r="Q431" s="6"/>
      <c r="R431" s="6"/>
      <c r="S431" s="7"/>
      <c r="T431" s="6"/>
      <c r="U431" s="8">
        <f>IF(OR(A431="",F431&lt;&gt;"Active"),"",IF(G431="Completed","Completed",IF(H431="","Missing deadline",IF(H431&lt;TODAY(),"Overdue learning",IF(H431&lt;=TODAY()+30,"Due within 30 days","Scheduled")))))</f>
        <v/>
      </c>
      <c r="V431" s="8">
        <f>IF(OR(A431="",F431&lt;&gt;"Active"),"",IF(G431&lt;&gt;"Completed","Not yet completed",IF(J431="","Missing review date",IF(J431&lt;TODAY(),"Review overdue",IF(J431&lt;=TODAY()+30,"Review within 30 days","Scheduled")))))</f>
        <v/>
      </c>
      <c r="W431" s="8">
        <f>IF(OR(A431="",F431&lt;&gt;"Active"),"",IF(K431="No","Not required",IF(K431&lt;&gt;"Yes","Check requirement",IF(L431="Further support needed","Competence concern",IF(L431="Competence confirmed","Confirmed",IF(M431="","Missing assessment due",IF(M431&lt;TODAY(),"Assessment overdue","Assessment outstanding")))))))</f>
        <v/>
      </c>
      <c r="X431" s="8">
        <f>IF(OR(A431="",F431&lt;&gt;"Active"),"",IF(T431="Closed","Closed",IF(AND(T431="Not needed",Q431="",R431="",S431=""),"No action",IF(OR(Q431="",R431="",S431="",T431&lt;&gt;"Open"),"Check action details",IF(S431&lt;TODAY(),"Action overdue","Action open")))))</f>
        <v/>
      </c>
      <c r="Y431" s="8">
        <f>IF(COUNTA(A431:T431)=0,"",IF(F431="Archived","Archived",IF(OR(A431="",B431="",C431="",D431="",E431="",F431&lt;&gt;"Active",COUNTIF(Roles,B431)=0,COUNTIF(Branches,C431)=0,COUNTIF(LearningStatuses,G431)=0,COUNTIF(AssessmentRequired,K431)=0,COUNTIF(AssessmentStatuses,L431)=0,COUNTIF(ActionStatuses,T431)=0,AND(H431&lt;&gt;"",NOT(ISNUMBER(H431))),AND(I431&lt;&gt;"",OR(NOT(ISNUMBER(I431)),I431&gt;TODAY())),AND(J431&lt;&gt;"",NOT(ISNUMBER(J431))),AND(M431&lt;&gt;"",NOT(ISNUMBER(M431))),AND(N431&lt;&gt;"",OR(NOT(ISNUMBER(N431)),N431&gt;TODAY())),AND(S431&lt;&gt;"",NOT(ISNUMBER(S431))),AND(G431="Completed",OR(I431="",P431="",J431="")),AND(G431&lt;&gt;"Completed",OR(I431&lt;&gt;"",H431="")),AND(K431="No",L431&lt;&gt;"Not required"),AND(K431="Yes",OR(L431="Not required",AND(L431&lt;&gt;"Competence confirmed",M431=""))),AND(OR(L431="Competence confirmed",L431="Further support needed"),OR(N431="",O431="",P431="")),AND(L431="Further support needed",T431&lt;&gt;"Open"),X431="Check action details",AND(T431="Closed",OR(Q431="",R431="",P431=""))),"Check required fields/dates","Recorded - verify evidence")))</f>
        <v/>
      </c>
    </row>
    <row r="432" spans="1:25" ht="32" customHeight="1">
      <c r="A432" s="6"/>
      <c r="B432" s="6"/>
      <c r="C432" s="6"/>
      <c r="D432" s="6"/>
      <c r="E432" s="6"/>
      <c r="F432" s="6"/>
      <c r="G432" s="6"/>
      <c r="H432" s="7"/>
      <c r="I432" s="7"/>
      <c r="J432" s="7"/>
      <c r="K432" s="6"/>
      <c r="L432" s="6"/>
      <c r="M432" s="7"/>
      <c r="N432" s="7"/>
      <c r="O432" s="6"/>
      <c r="P432" s="6"/>
      <c r="Q432" s="6"/>
      <c r="R432" s="6"/>
      <c r="S432" s="7"/>
      <c r="T432" s="6"/>
      <c r="U432" s="8">
        <f>IF(OR(A432="",F432&lt;&gt;"Active"),"",IF(G432="Completed","Completed",IF(H432="","Missing deadline",IF(H432&lt;TODAY(),"Overdue learning",IF(H432&lt;=TODAY()+30,"Due within 30 days","Scheduled")))))</f>
        <v/>
      </c>
      <c r="V432" s="8">
        <f>IF(OR(A432="",F432&lt;&gt;"Active"),"",IF(G432&lt;&gt;"Completed","Not yet completed",IF(J432="","Missing review date",IF(J432&lt;TODAY(),"Review overdue",IF(J432&lt;=TODAY()+30,"Review within 30 days","Scheduled")))))</f>
        <v/>
      </c>
      <c r="W432" s="8">
        <f>IF(OR(A432="",F432&lt;&gt;"Active"),"",IF(K432="No","Not required",IF(K432&lt;&gt;"Yes","Check requirement",IF(L432="Further support needed","Competence concern",IF(L432="Competence confirmed","Confirmed",IF(M432="","Missing assessment due",IF(M432&lt;TODAY(),"Assessment overdue","Assessment outstanding")))))))</f>
        <v/>
      </c>
      <c r="X432" s="8">
        <f>IF(OR(A432="",F432&lt;&gt;"Active"),"",IF(T432="Closed","Closed",IF(AND(T432="Not needed",Q432="",R432="",S432=""),"No action",IF(OR(Q432="",R432="",S432="",T432&lt;&gt;"Open"),"Check action details",IF(S432&lt;TODAY(),"Action overdue","Action open")))))</f>
        <v/>
      </c>
      <c r="Y432" s="8">
        <f>IF(COUNTA(A432:T432)=0,"",IF(F432="Archived","Archived",IF(OR(A432="",B432="",C432="",D432="",E432="",F432&lt;&gt;"Active",COUNTIF(Roles,B432)=0,COUNTIF(Branches,C432)=0,COUNTIF(LearningStatuses,G432)=0,COUNTIF(AssessmentRequired,K432)=0,COUNTIF(AssessmentStatuses,L432)=0,COUNTIF(ActionStatuses,T432)=0,AND(H432&lt;&gt;"",NOT(ISNUMBER(H432))),AND(I432&lt;&gt;"",OR(NOT(ISNUMBER(I432)),I432&gt;TODAY())),AND(J432&lt;&gt;"",NOT(ISNUMBER(J432))),AND(M432&lt;&gt;"",NOT(ISNUMBER(M432))),AND(N432&lt;&gt;"",OR(NOT(ISNUMBER(N432)),N432&gt;TODAY())),AND(S432&lt;&gt;"",NOT(ISNUMBER(S432))),AND(G432="Completed",OR(I432="",P432="",J432="")),AND(G432&lt;&gt;"Completed",OR(I432&lt;&gt;"",H432="")),AND(K432="No",L432&lt;&gt;"Not required"),AND(K432="Yes",OR(L432="Not required",AND(L432&lt;&gt;"Competence confirmed",M432=""))),AND(OR(L432="Competence confirmed",L432="Further support needed"),OR(N432="",O432="",P432="")),AND(L432="Further support needed",T432&lt;&gt;"Open"),X432="Check action details",AND(T432="Closed",OR(Q432="",R432="",P432=""))),"Check required fields/dates","Recorded - verify evidence")))</f>
        <v/>
      </c>
    </row>
    <row r="433" spans="1:25" ht="32" customHeight="1">
      <c r="A433" s="6"/>
      <c r="B433" s="6"/>
      <c r="C433" s="6"/>
      <c r="D433" s="6"/>
      <c r="E433" s="6"/>
      <c r="F433" s="6"/>
      <c r="G433" s="6"/>
      <c r="H433" s="7"/>
      <c r="I433" s="7"/>
      <c r="J433" s="7"/>
      <c r="K433" s="6"/>
      <c r="L433" s="6"/>
      <c r="M433" s="7"/>
      <c r="N433" s="7"/>
      <c r="O433" s="6"/>
      <c r="P433" s="6"/>
      <c r="Q433" s="6"/>
      <c r="R433" s="6"/>
      <c r="S433" s="7"/>
      <c r="T433" s="6"/>
      <c r="U433" s="8">
        <f>IF(OR(A433="",F433&lt;&gt;"Active"),"",IF(G433="Completed","Completed",IF(H433="","Missing deadline",IF(H433&lt;TODAY(),"Overdue learning",IF(H433&lt;=TODAY()+30,"Due within 30 days","Scheduled")))))</f>
        <v/>
      </c>
      <c r="V433" s="8">
        <f>IF(OR(A433="",F433&lt;&gt;"Active"),"",IF(G433&lt;&gt;"Completed","Not yet completed",IF(J433="","Missing review date",IF(J433&lt;TODAY(),"Review overdue",IF(J433&lt;=TODAY()+30,"Review within 30 days","Scheduled")))))</f>
        <v/>
      </c>
      <c r="W433" s="8">
        <f>IF(OR(A433="",F433&lt;&gt;"Active"),"",IF(K433="No","Not required",IF(K433&lt;&gt;"Yes","Check requirement",IF(L433="Further support needed","Competence concern",IF(L433="Competence confirmed","Confirmed",IF(M433="","Missing assessment due",IF(M433&lt;TODAY(),"Assessment overdue","Assessment outstanding")))))))</f>
        <v/>
      </c>
      <c r="X433" s="8">
        <f>IF(OR(A433="",F433&lt;&gt;"Active"),"",IF(T433="Closed","Closed",IF(AND(T433="Not needed",Q433="",R433="",S433=""),"No action",IF(OR(Q433="",R433="",S433="",T433&lt;&gt;"Open"),"Check action details",IF(S433&lt;TODAY(),"Action overdue","Action open")))))</f>
        <v/>
      </c>
      <c r="Y433" s="8">
        <f>IF(COUNTA(A433:T433)=0,"",IF(F433="Archived","Archived",IF(OR(A433="",B433="",C433="",D433="",E433="",F433&lt;&gt;"Active",COUNTIF(Roles,B433)=0,COUNTIF(Branches,C433)=0,COUNTIF(LearningStatuses,G433)=0,COUNTIF(AssessmentRequired,K433)=0,COUNTIF(AssessmentStatuses,L433)=0,COUNTIF(ActionStatuses,T433)=0,AND(H433&lt;&gt;"",NOT(ISNUMBER(H433))),AND(I433&lt;&gt;"",OR(NOT(ISNUMBER(I433)),I433&gt;TODAY())),AND(J433&lt;&gt;"",NOT(ISNUMBER(J433))),AND(M433&lt;&gt;"",NOT(ISNUMBER(M433))),AND(N433&lt;&gt;"",OR(NOT(ISNUMBER(N433)),N433&gt;TODAY())),AND(S433&lt;&gt;"",NOT(ISNUMBER(S433))),AND(G433="Completed",OR(I433="",P433="",J433="")),AND(G433&lt;&gt;"Completed",OR(I433&lt;&gt;"",H433="")),AND(K433="No",L433&lt;&gt;"Not required"),AND(K433="Yes",OR(L433="Not required",AND(L433&lt;&gt;"Competence confirmed",M433=""))),AND(OR(L433="Competence confirmed",L433="Further support needed"),OR(N433="",O433="",P433="")),AND(L433="Further support needed",T433&lt;&gt;"Open"),X433="Check action details",AND(T433="Closed",OR(Q433="",R433="",P433=""))),"Check required fields/dates","Recorded - verify evidence")))</f>
        <v/>
      </c>
    </row>
    <row r="434" spans="1:25" ht="32" customHeight="1">
      <c r="A434" s="6"/>
      <c r="B434" s="6"/>
      <c r="C434" s="6"/>
      <c r="D434" s="6"/>
      <c r="E434" s="6"/>
      <c r="F434" s="6"/>
      <c r="G434" s="6"/>
      <c r="H434" s="7"/>
      <c r="I434" s="7"/>
      <c r="J434" s="7"/>
      <c r="K434" s="6"/>
      <c r="L434" s="6"/>
      <c r="M434" s="7"/>
      <c r="N434" s="7"/>
      <c r="O434" s="6"/>
      <c r="P434" s="6"/>
      <c r="Q434" s="6"/>
      <c r="R434" s="6"/>
      <c r="S434" s="7"/>
      <c r="T434" s="6"/>
      <c r="U434" s="8">
        <f>IF(OR(A434="",F434&lt;&gt;"Active"),"",IF(G434="Completed","Completed",IF(H434="","Missing deadline",IF(H434&lt;TODAY(),"Overdue learning",IF(H434&lt;=TODAY()+30,"Due within 30 days","Scheduled")))))</f>
        <v/>
      </c>
      <c r="V434" s="8">
        <f>IF(OR(A434="",F434&lt;&gt;"Active"),"",IF(G434&lt;&gt;"Completed","Not yet completed",IF(J434="","Missing review date",IF(J434&lt;TODAY(),"Review overdue",IF(J434&lt;=TODAY()+30,"Review within 30 days","Scheduled")))))</f>
        <v/>
      </c>
      <c r="W434" s="8">
        <f>IF(OR(A434="",F434&lt;&gt;"Active"),"",IF(K434="No","Not required",IF(K434&lt;&gt;"Yes","Check requirement",IF(L434="Further support needed","Competence concern",IF(L434="Competence confirmed","Confirmed",IF(M434="","Missing assessment due",IF(M434&lt;TODAY(),"Assessment overdue","Assessment outstanding")))))))</f>
        <v/>
      </c>
      <c r="X434" s="8">
        <f>IF(OR(A434="",F434&lt;&gt;"Active"),"",IF(T434="Closed","Closed",IF(AND(T434="Not needed",Q434="",R434="",S434=""),"No action",IF(OR(Q434="",R434="",S434="",T434&lt;&gt;"Open"),"Check action details",IF(S434&lt;TODAY(),"Action overdue","Action open")))))</f>
        <v/>
      </c>
      <c r="Y434" s="8">
        <f>IF(COUNTA(A434:T434)=0,"",IF(F434="Archived","Archived",IF(OR(A434="",B434="",C434="",D434="",E434="",F434&lt;&gt;"Active",COUNTIF(Roles,B434)=0,COUNTIF(Branches,C434)=0,COUNTIF(LearningStatuses,G434)=0,COUNTIF(AssessmentRequired,K434)=0,COUNTIF(AssessmentStatuses,L434)=0,COUNTIF(ActionStatuses,T434)=0,AND(H434&lt;&gt;"",NOT(ISNUMBER(H434))),AND(I434&lt;&gt;"",OR(NOT(ISNUMBER(I434)),I434&gt;TODAY())),AND(J434&lt;&gt;"",NOT(ISNUMBER(J434))),AND(M434&lt;&gt;"",NOT(ISNUMBER(M434))),AND(N434&lt;&gt;"",OR(NOT(ISNUMBER(N434)),N434&gt;TODAY())),AND(S434&lt;&gt;"",NOT(ISNUMBER(S434))),AND(G434="Completed",OR(I434="",P434="",J434="")),AND(G434&lt;&gt;"Completed",OR(I434&lt;&gt;"",H434="")),AND(K434="No",L434&lt;&gt;"Not required"),AND(K434="Yes",OR(L434="Not required",AND(L434&lt;&gt;"Competence confirmed",M434=""))),AND(OR(L434="Competence confirmed",L434="Further support needed"),OR(N434="",O434="",P434="")),AND(L434="Further support needed",T434&lt;&gt;"Open"),X434="Check action details",AND(T434="Closed",OR(Q434="",R434="",P434=""))),"Check required fields/dates","Recorded - verify evidence")))</f>
        <v/>
      </c>
    </row>
    <row r="435" spans="1:25" ht="32" customHeight="1">
      <c r="A435" s="6"/>
      <c r="B435" s="6"/>
      <c r="C435" s="6"/>
      <c r="D435" s="6"/>
      <c r="E435" s="6"/>
      <c r="F435" s="6"/>
      <c r="G435" s="6"/>
      <c r="H435" s="7"/>
      <c r="I435" s="7"/>
      <c r="J435" s="7"/>
      <c r="K435" s="6"/>
      <c r="L435" s="6"/>
      <c r="M435" s="7"/>
      <c r="N435" s="7"/>
      <c r="O435" s="6"/>
      <c r="P435" s="6"/>
      <c r="Q435" s="6"/>
      <c r="R435" s="6"/>
      <c r="S435" s="7"/>
      <c r="T435" s="6"/>
      <c r="U435" s="8">
        <f>IF(OR(A435="",F435&lt;&gt;"Active"),"",IF(G435="Completed","Completed",IF(H435="","Missing deadline",IF(H435&lt;TODAY(),"Overdue learning",IF(H435&lt;=TODAY()+30,"Due within 30 days","Scheduled")))))</f>
        <v/>
      </c>
      <c r="V435" s="8">
        <f>IF(OR(A435="",F435&lt;&gt;"Active"),"",IF(G435&lt;&gt;"Completed","Not yet completed",IF(J435="","Missing review date",IF(J435&lt;TODAY(),"Review overdue",IF(J435&lt;=TODAY()+30,"Review within 30 days","Scheduled")))))</f>
        <v/>
      </c>
      <c r="W435" s="8">
        <f>IF(OR(A435="",F435&lt;&gt;"Active"),"",IF(K435="No","Not required",IF(K435&lt;&gt;"Yes","Check requirement",IF(L435="Further support needed","Competence concern",IF(L435="Competence confirmed","Confirmed",IF(M435="","Missing assessment due",IF(M435&lt;TODAY(),"Assessment overdue","Assessment outstanding")))))))</f>
        <v/>
      </c>
      <c r="X435" s="8">
        <f>IF(OR(A435="",F435&lt;&gt;"Active"),"",IF(T435="Closed","Closed",IF(AND(T435="Not needed",Q435="",R435="",S435=""),"No action",IF(OR(Q435="",R435="",S435="",T435&lt;&gt;"Open"),"Check action details",IF(S435&lt;TODAY(),"Action overdue","Action open")))))</f>
        <v/>
      </c>
      <c r="Y435" s="8">
        <f>IF(COUNTA(A435:T435)=0,"",IF(F435="Archived","Archived",IF(OR(A435="",B435="",C435="",D435="",E435="",F435&lt;&gt;"Active",COUNTIF(Roles,B435)=0,COUNTIF(Branches,C435)=0,COUNTIF(LearningStatuses,G435)=0,COUNTIF(AssessmentRequired,K435)=0,COUNTIF(AssessmentStatuses,L435)=0,COUNTIF(ActionStatuses,T435)=0,AND(H435&lt;&gt;"",NOT(ISNUMBER(H435))),AND(I435&lt;&gt;"",OR(NOT(ISNUMBER(I435)),I435&gt;TODAY())),AND(J435&lt;&gt;"",NOT(ISNUMBER(J435))),AND(M435&lt;&gt;"",NOT(ISNUMBER(M435))),AND(N435&lt;&gt;"",OR(NOT(ISNUMBER(N435)),N435&gt;TODAY())),AND(S435&lt;&gt;"",NOT(ISNUMBER(S435))),AND(G435="Completed",OR(I435="",P435="",J435="")),AND(G435&lt;&gt;"Completed",OR(I435&lt;&gt;"",H435="")),AND(K435="No",L435&lt;&gt;"Not required"),AND(K435="Yes",OR(L435="Not required",AND(L435&lt;&gt;"Competence confirmed",M435=""))),AND(OR(L435="Competence confirmed",L435="Further support needed"),OR(N435="",O435="",P435="")),AND(L435="Further support needed",T435&lt;&gt;"Open"),X435="Check action details",AND(T435="Closed",OR(Q435="",R435="",P435=""))),"Check required fields/dates","Recorded - verify evidence")))</f>
        <v/>
      </c>
    </row>
    <row r="436" spans="1:25" ht="32" customHeight="1">
      <c r="A436" s="6"/>
      <c r="B436" s="6"/>
      <c r="C436" s="6"/>
      <c r="D436" s="6"/>
      <c r="E436" s="6"/>
      <c r="F436" s="6"/>
      <c r="G436" s="6"/>
      <c r="H436" s="7"/>
      <c r="I436" s="7"/>
      <c r="J436" s="7"/>
      <c r="K436" s="6"/>
      <c r="L436" s="6"/>
      <c r="M436" s="7"/>
      <c r="N436" s="7"/>
      <c r="O436" s="6"/>
      <c r="P436" s="6"/>
      <c r="Q436" s="6"/>
      <c r="R436" s="6"/>
      <c r="S436" s="7"/>
      <c r="T436" s="6"/>
      <c r="U436" s="8">
        <f>IF(OR(A436="",F436&lt;&gt;"Active"),"",IF(G436="Completed","Completed",IF(H436="","Missing deadline",IF(H436&lt;TODAY(),"Overdue learning",IF(H436&lt;=TODAY()+30,"Due within 30 days","Scheduled")))))</f>
        <v/>
      </c>
      <c r="V436" s="8">
        <f>IF(OR(A436="",F436&lt;&gt;"Active"),"",IF(G436&lt;&gt;"Completed","Not yet completed",IF(J436="","Missing review date",IF(J436&lt;TODAY(),"Review overdue",IF(J436&lt;=TODAY()+30,"Review within 30 days","Scheduled")))))</f>
        <v/>
      </c>
      <c r="W436" s="8">
        <f>IF(OR(A436="",F436&lt;&gt;"Active"),"",IF(K436="No","Not required",IF(K436&lt;&gt;"Yes","Check requirement",IF(L436="Further support needed","Competence concern",IF(L436="Competence confirmed","Confirmed",IF(M436="","Missing assessment due",IF(M436&lt;TODAY(),"Assessment overdue","Assessment outstanding")))))))</f>
        <v/>
      </c>
      <c r="X436" s="8">
        <f>IF(OR(A436="",F436&lt;&gt;"Active"),"",IF(T436="Closed","Closed",IF(AND(T436="Not needed",Q436="",R436="",S436=""),"No action",IF(OR(Q436="",R436="",S436="",T436&lt;&gt;"Open"),"Check action details",IF(S436&lt;TODAY(),"Action overdue","Action open")))))</f>
        <v/>
      </c>
      <c r="Y436" s="8">
        <f>IF(COUNTA(A436:T436)=0,"",IF(F436="Archived","Archived",IF(OR(A436="",B436="",C436="",D436="",E436="",F436&lt;&gt;"Active",COUNTIF(Roles,B436)=0,COUNTIF(Branches,C436)=0,COUNTIF(LearningStatuses,G436)=0,COUNTIF(AssessmentRequired,K436)=0,COUNTIF(AssessmentStatuses,L436)=0,COUNTIF(ActionStatuses,T436)=0,AND(H436&lt;&gt;"",NOT(ISNUMBER(H436))),AND(I436&lt;&gt;"",OR(NOT(ISNUMBER(I436)),I436&gt;TODAY())),AND(J436&lt;&gt;"",NOT(ISNUMBER(J436))),AND(M436&lt;&gt;"",NOT(ISNUMBER(M436))),AND(N436&lt;&gt;"",OR(NOT(ISNUMBER(N436)),N436&gt;TODAY())),AND(S436&lt;&gt;"",NOT(ISNUMBER(S436))),AND(G436="Completed",OR(I436="",P436="",J436="")),AND(G436&lt;&gt;"Completed",OR(I436&lt;&gt;"",H436="")),AND(K436="No",L436&lt;&gt;"Not required"),AND(K436="Yes",OR(L436="Not required",AND(L436&lt;&gt;"Competence confirmed",M436=""))),AND(OR(L436="Competence confirmed",L436="Further support needed"),OR(N436="",O436="",P436="")),AND(L436="Further support needed",T436&lt;&gt;"Open"),X436="Check action details",AND(T436="Closed",OR(Q436="",R436="",P436=""))),"Check required fields/dates","Recorded - verify evidence")))</f>
        <v/>
      </c>
    </row>
    <row r="437" spans="1:25" ht="32" customHeight="1">
      <c r="A437" s="6"/>
      <c r="B437" s="6"/>
      <c r="C437" s="6"/>
      <c r="D437" s="6"/>
      <c r="E437" s="6"/>
      <c r="F437" s="6"/>
      <c r="G437" s="6"/>
      <c r="H437" s="7"/>
      <c r="I437" s="7"/>
      <c r="J437" s="7"/>
      <c r="K437" s="6"/>
      <c r="L437" s="6"/>
      <c r="M437" s="7"/>
      <c r="N437" s="7"/>
      <c r="O437" s="6"/>
      <c r="P437" s="6"/>
      <c r="Q437" s="6"/>
      <c r="R437" s="6"/>
      <c r="S437" s="7"/>
      <c r="T437" s="6"/>
      <c r="U437" s="8">
        <f>IF(OR(A437="",F437&lt;&gt;"Active"),"",IF(G437="Completed","Completed",IF(H437="","Missing deadline",IF(H437&lt;TODAY(),"Overdue learning",IF(H437&lt;=TODAY()+30,"Due within 30 days","Scheduled")))))</f>
        <v/>
      </c>
      <c r="V437" s="8">
        <f>IF(OR(A437="",F437&lt;&gt;"Active"),"",IF(G437&lt;&gt;"Completed","Not yet completed",IF(J437="","Missing review date",IF(J437&lt;TODAY(),"Review overdue",IF(J437&lt;=TODAY()+30,"Review within 30 days","Scheduled")))))</f>
        <v/>
      </c>
      <c r="W437" s="8">
        <f>IF(OR(A437="",F437&lt;&gt;"Active"),"",IF(K437="No","Not required",IF(K437&lt;&gt;"Yes","Check requirement",IF(L437="Further support needed","Competence concern",IF(L437="Competence confirmed","Confirmed",IF(M437="","Missing assessment due",IF(M437&lt;TODAY(),"Assessment overdue","Assessment outstanding")))))))</f>
        <v/>
      </c>
      <c r="X437" s="8">
        <f>IF(OR(A437="",F437&lt;&gt;"Active"),"",IF(T437="Closed","Closed",IF(AND(T437="Not needed",Q437="",R437="",S437=""),"No action",IF(OR(Q437="",R437="",S437="",T437&lt;&gt;"Open"),"Check action details",IF(S437&lt;TODAY(),"Action overdue","Action open")))))</f>
        <v/>
      </c>
      <c r="Y437" s="8">
        <f>IF(COUNTA(A437:T437)=0,"",IF(F437="Archived","Archived",IF(OR(A437="",B437="",C437="",D437="",E437="",F437&lt;&gt;"Active",COUNTIF(Roles,B437)=0,COUNTIF(Branches,C437)=0,COUNTIF(LearningStatuses,G437)=0,COUNTIF(AssessmentRequired,K437)=0,COUNTIF(AssessmentStatuses,L437)=0,COUNTIF(ActionStatuses,T437)=0,AND(H437&lt;&gt;"",NOT(ISNUMBER(H437))),AND(I437&lt;&gt;"",OR(NOT(ISNUMBER(I437)),I437&gt;TODAY())),AND(J437&lt;&gt;"",NOT(ISNUMBER(J437))),AND(M437&lt;&gt;"",NOT(ISNUMBER(M437))),AND(N437&lt;&gt;"",OR(NOT(ISNUMBER(N437)),N437&gt;TODAY())),AND(S437&lt;&gt;"",NOT(ISNUMBER(S437))),AND(G437="Completed",OR(I437="",P437="",J437="")),AND(G437&lt;&gt;"Completed",OR(I437&lt;&gt;"",H437="")),AND(K437="No",L437&lt;&gt;"Not required"),AND(K437="Yes",OR(L437="Not required",AND(L437&lt;&gt;"Competence confirmed",M437=""))),AND(OR(L437="Competence confirmed",L437="Further support needed"),OR(N437="",O437="",P437="")),AND(L437="Further support needed",T437&lt;&gt;"Open"),X437="Check action details",AND(T437="Closed",OR(Q437="",R437="",P437=""))),"Check required fields/dates","Recorded - verify evidence")))</f>
        <v/>
      </c>
    </row>
    <row r="438" spans="1:25" ht="32" customHeight="1">
      <c r="A438" s="6"/>
      <c r="B438" s="6"/>
      <c r="C438" s="6"/>
      <c r="D438" s="6"/>
      <c r="E438" s="6"/>
      <c r="F438" s="6"/>
      <c r="G438" s="6"/>
      <c r="H438" s="7"/>
      <c r="I438" s="7"/>
      <c r="J438" s="7"/>
      <c r="K438" s="6"/>
      <c r="L438" s="6"/>
      <c r="M438" s="7"/>
      <c r="N438" s="7"/>
      <c r="O438" s="6"/>
      <c r="P438" s="6"/>
      <c r="Q438" s="6"/>
      <c r="R438" s="6"/>
      <c r="S438" s="7"/>
      <c r="T438" s="6"/>
      <c r="U438" s="8">
        <f>IF(OR(A438="",F438&lt;&gt;"Active"),"",IF(G438="Completed","Completed",IF(H438="","Missing deadline",IF(H438&lt;TODAY(),"Overdue learning",IF(H438&lt;=TODAY()+30,"Due within 30 days","Scheduled")))))</f>
        <v/>
      </c>
      <c r="V438" s="8">
        <f>IF(OR(A438="",F438&lt;&gt;"Active"),"",IF(G438&lt;&gt;"Completed","Not yet completed",IF(J438="","Missing review date",IF(J438&lt;TODAY(),"Review overdue",IF(J438&lt;=TODAY()+30,"Review within 30 days","Scheduled")))))</f>
        <v/>
      </c>
      <c r="W438" s="8">
        <f>IF(OR(A438="",F438&lt;&gt;"Active"),"",IF(K438="No","Not required",IF(K438&lt;&gt;"Yes","Check requirement",IF(L438="Further support needed","Competence concern",IF(L438="Competence confirmed","Confirmed",IF(M438="","Missing assessment due",IF(M438&lt;TODAY(),"Assessment overdue","Assessment outstanding")))))))</f>
        <v/>
      </c>
      <c r="X438" s="8">
        <f>IF(OR(A438="",F438&lt;&gt;"Active"),"",IF(T438="Closed","Closed",IF(AND(T438="Not needed",Q438="",R438="",S438=""),"No action",IF(OR(Q438="",R438="",S438="",T438&lt;&gt;"Open"),"Check action details",IF(S438&lt;TODAY(),"Action overdue","Action open")))))</f>
        <v/>
      </c>
      <c r="Y438" s="8">
        <f>IF(COUNTA(A438:T438)=0,"",IF(F438="Archived","Archived",IF(OR(A438="",B438="",C438="",D438="",E438="",F438&lt;&gt;"Active",COUNTIF(Roles,B438)=0,COUNTIF(Branches,C438)=0,COUNTIF(LearningStatuses,G438)=0,COUNTIF(AssessmentRequired,K438)=0,COUNTIF(AssessmentStatuses,L438)=0,COUNTIF(ActionStatuses,T438)=0,AND(H438&lt;&gt;"",NOT(ISNUMBER(H438))),AND(I438&lt;&gt;"",OR(NOT(ISNUMBER(I438)),I438&gt;TODAY())),AND(J438&lt;&gt;"",NOT(ISNUMBER(J438))),AND(M438&lt;&gt;"",NOT(ISNUMBER(M438))),AND(N438&lt;&gt;"",OR(NOT(ISNUMBER(N438)),N438&gt;TODAY())),AND(S438&lt;&gt;"",NOT(ISNUMBER(S438))),AND(G438="Completed",OR(I438="",P438="",J438="")),AND(G438&lt;&gt;"Completed",OR(I438&lt;&gt;"",H438="")),AND(K438="No",L438&lt;&gt;"Not required"),AND(K438="Yes",OR(L438="Not required",AND(L438&lt;&gt;"Competence confirmed",M438=""))),AND(OR(L438="Competence confirmed",L438="Further support needed"),OR(N438="",O438="",P438="")),AND(L438="Further support needed",T438&lt;&gt;"Open"),X438="Check action details",AND(T438="Closed",OR(Q438="",R438="",P438=""))),"Check required fields/dates","Recorded - verify evidence")))</f>
        <v/>
      </c>
    </row>
    <row r="439" spans="1:25" ht="32" customHeight="1">
      <c r="A439" s="6"/>
      <c r="B439" s="6"/>
      <c r="C439" s="6"/>
      <c r="D439" s="6"/>
      <c r="E439" s="6"/>
      <c r="F439" s="6"/>
      <c r="G439" s="6"/>
      <c r="H439" s="7"/>
      <c r="I439" s="7"/>
      <c r="J439" s="7"/>
      <c r="K439" s="6"/>
      <c r="L439" s="6"/>
      <c r="M439" s="7"/>
      <c r="N439" s="7"/>
      <c r="O439" s="6"/>
      <c r="P439" s="6"/>
      <c r="Q439" s="6"/>
      <c r="R439" s="6"/>
      <c r="S439" s="7"/>
      <c r="T439" s="6"/>
      <c r="U439" s="8">
        <f>IF(OR(A439="",F439&lt;&gt;"Active"),"",IF(G439="Completed","Completed",IF(H439="","Missing deadline",IF(H439&lt;TODAY(),"Overdue learning",IF(H439&lt;=TODAY()+30,"Due within 30 days","Scheduled")))))</f>
        <v/>
      </c>
      <c r="V439" s="8">
        <f>IF(OR(A439="",F439&lt;&gt;"Active"),"",IF(G439&lt;&gt;"Completed","Not yet completed",IF(J439="","Missing review date",IF(J439&lt;TODAY(),"Review overdue",IF(J439&lt;=TODAY()+30,"Review within 30 days","Scheduled")))))</f>
        <v/>
      </c>
      <c r="W439" s="8">
        <f>IF(OR(A439="",F439&lt;&gt;"Active"),"",IF(K439="No","Not required",IF(K439&lt;&gt;"Yes","Check requirement",IF(L439="Further support needed","Competence concern",IF(L439="Competence confirmed","Confirmed",IF(M439="","Missing assessment due",IF(M439&lt;TODAY(),"Assessment overdue","Assessment outstanding")))))))</f>
        <v/>
      </c>
      <c r="X439" s="8">
        <f>IF(OR(A439="",F439&lt;&gt;"Active"),"",IF(T439="Closed","Closed",IF(AND(T439="Not needed",Q439="",R439="",S439=""),"No action",IF(OR(Q439="",R439="",S439="",T439&lt;&gt;"Open"),"Check action details",IF(S439&lt;TODAY(),"Action overdue","Action open")))))</f>
        <v/>
      </c>
      <c r="Y439" s="8">
        <f>IF(COUNTA(A439:T439)=0,"",IF(F439="Archived","Archived",IF(OR(A439="",B439="",C439="",D439="",E439="",F439&lt;&gt;"Active",COUNTIF(Roles,B439)=0,COUNTIF(Branches,C439)=0,COUNTIF(LearningStatuses,G439)=0,COUNTIF(AssessmentRequired,K439)=0,COUNTIF(AssessmentStatuses,L439)=0,COUNTIF(ActionStatuses,T439)=0,AND(H439&lt;&gt;"",NOT(ISNUMBER(H439))),AND(I439&lt;&gt;"",OR(NOT(ISNUMBER(I439)),I439&gt;TODAY())),AND(J439&lt;&gt;"",NOT(ISNUMBER(J439))),AND(M439&lt;&gt;"",NOT(ISNUMBER(M439))),AND(N439&lt;&gt;"",OR(NOT(ISNUMBER(N439)),N439&gt;TODAY())),AND(S439&lt;&gt;"",NOT(ISNUMBER(S439))),AND(G439="Completed",OR(I439="",P439="",J439="")),AND(G439&lt;&gt;"Completed",OR(I439&lt;&gt;"",H439="")),AND(K439="No",L439&lt;&gt;"Not required"),AND(K439="Yes",OR(L439="Not required",AND(L439&lt;&gt;"Competence confirmed",M439=""))),AND(OR(L439="Competence confirmed",L439="Further support needed"),OR(N439="",O439="",P439="")),AND(L439="Further support needed",T439&lt;&gt;"Open"),X439="Check action details",AND(T439="Closed",OR(Q439="",R439="",P439=""))),"Check required fields/dates","Recorded - verify evidence")))</f>
        <v/>
      </c>
    </row>
    <row r="440" spans="1:25" ht="32" customHeight="1">
      <c r="A440" s="6"/>
      <c r="B440" s="6"/>
      <c r="C440" s="6"/>
      <c r="D440" s="6"/>
      <c r="E440" s="6"/>
      <c r="F440" s="6"/>
      <c r="G440" s="6"/>
      <c r="H440" s="7"/>
      <c r="I440" s="7"/>
      <c r="J440" s="7"/>
      <c r="K440" s="6"/>
      <c r="L440" s="6"/>
      <c r="M440" s="7"/>
      <c r="N440" s="7"/>
      <c r="O440" s="6"/>
      <c r="P440" s="6"/>
      <c r="Q440" s="6"/>
      <c r="R440" s="6"/>
      <c r="S440" s="7"/>
      <c r="T440" s="6"/>
      <c r="U440" s="8">
        <f>IF(OR(A440="",F440&lt;&gt;"Active"),"",IF(G440="Completed","Completed",IF(H440="","Missing deadline",IF(H440&lt;TODAY(),"Overdue learning",IF(H440&lt;=TODAY()+30,"Due within 30 days","Scheduled")))))</f>
        <v/>
      </c>
      <c r="V440" s="8">
        <f>IF(OR(A440="",F440&lt;&gt;"Active"),"",IF(G440&lt;&gt;"Completed","Not yet completed",IF(J440="","Missing review date",IF(J440&lt;TODAY(),"Review overdue",IF(J440&lt;=TODAY()+30,"Review within 30 days","Scheduled")))))</f>
        <v/>
      </c>
      <c r="W440" s="8">
        <f>IF(OR(A440="",F440&lt;&gt;"Active"),"",IF(K440="No","Not required",IF(K440&lt;&gt;"Yes","Check requirement",IF(L440="Further support needed","Competence concern",IF(L440="Competence confirmed","Confirmed",IF(M440="","Missing assessment due",IF(M440&lt;TODAY(),"Assessment overdue","Assessment outstanding")))))))</f>
        <v/>
      </c>
      <c r="X440" s="8">
        <f>IF(OR(A440="",F440&lt;&gt;"Active"),"",IF(T440="Closed","Closed",IF(AND(T440="Not needed",Q440="",R440="",S440=""),"No action",IF(OR(Q440="",R440="",S440="",T440&lt;&gt;"Open"),"Check action details",IF(S440&lt;TODAY(),"Action overdue","Action open")))))</f>
        <v/>
      </c>
      <c r="Y440" s="8">
        <f>IF(COUNTA(A440:T440)=0,"",IF(F440="Archived","Archived",IF(OR(A440="",B440="",C440="",D440="",E440="",F440&lt;&gt;"Active",COUNTIF(Roles,B440)=0,COUNTIF(Branches,C440)=0,COUNTIF(LearningStatuses,G440)=0,COUNTIF(AssessmentRequired,K440)=0,COUNTIF(AssessmentStatuses,L440)=0,COUNTIF(ActionStatuses,T440)=0,AND(H440&lt;&gt;"",NOT(ISNUMBER(H440))),AND(I440&lt;&gt;"",OR(NOT(ISNUMBER(I440)),I440&gt;TODAY())),AND(J440&lt;&gt;"",NOT(ISNUMBER(J440))),AND(M440&lt;&gt;"",NOT(ISNUMBER(M440))),AND(N440&lt;&gt;"",OR(NOT(ISNUMBER(N440)),N440&gt;TODAY())),AND(S440&lt;&gt;"",NOT(ISNUMBER(S440))),AND(G440="Completed",OR(I440="",P440="",J440="")),AND(G440&lt;&gt;"Completed",OR(I440&lt;&gt;"",H440="")),AND(K440="No",L440&lt;&gt;"Not required"),AND(K440="Yes",OR(L440="Not required",AND(L440&lt;&gt;"Competence confirmed",M440=""))),AND(OR(L440="Competence confirmed",L440="Further support needed"),OR(N440="",O440="",P440="")),AND(L440="Further support needed",T440&lt;&gt;"Open"),X440="Check action details",AND(T440="Closed",OR(Q440="",R440="",P440=""))),"Check required fields/dates","Recorded - verify evidence")))</f>
        <v/>
      </c>
    </row>
    <row r="441" spans="1:25" ht="32" customHeight="1">
      <c r="A441" s="6"/>
      <c r="B441" s="6"/>
      <c r="C441" s="6"/>
      <c r="D441" s="6"/>
      <c r="E441" s="6"/>
      <c r="F441" s="6"/>
      <c r="G441" s="6"/>
      <c r="H441" s="7"/>
      <c r="I441" s="7"/>
      <c r="J441" s="7"/>
      <c r="K441" s="6"/>
      <c r="L441" s="6"/>
      <c r="M441" s="7"/>
      <c r="N441" s="7"/>
      <c r="O441" s="6"/>
      <c r="P441" s="6"/>
      <c r="Q441" s="6"/>
      <c r="R441" s="6"/>
      <c r="S441" s="7"/>
      <c r="T441" s="6"/>
      <c r="U441" s="8">
        <f>IF(OR(A441="",F441&lt;&gt;"Active"),"",IF(G441="Completed","Completed",IF(H441="","Missing deadline",IF(H441&lt;TODAY(),"Overdue learning",IF(H441&lt;=TODAY()+30,"Due within 30 days","Scheduled")))))</f>
        <v/>
      </c>
      <c r="V441" s="8">
        <f>IF(OR(A441="",F441&lt;&gt;"Active"),"",IF(G441&lt;&gt;"Completed","Not yet completed",IF(J441="","Missing review date",IF(J441&lt;TODAY(),"Review overdue",IF(J441&lt;=TODAY()+30,"Review within 30 days","Scheduled")))))</f>
        <v/>
      </c>
      <c r="W441" s="8">
        <f>IF(OR(A441="",F441&lt;&gt;"Active"),"",IF(K441="No","Not required",IF(K441&lt;&gt;"Yes","Check requirement",IF(L441="Further support needed","Competence concern",IF(L441="Competence confirmed","Confirmed",IF(M441="","Missing assessment due",IF(M441&lt;TODAY(),"Assessment overdue","Assessment outstanding")))))))</f>
        <v/>
      </c>
      <c r="X441" s="8">
        <f>IF(OR(A441="",F441&lt;&gt;"Active"),"",IF(T441="Closed","Closed",IF(AND(T441="Not needed",Q441="",R441="",S441=""),"No action",IF(OR(Q441="",R441="",S441="",T441&lt;&gt;"Open"),"Check action details",IF(S441&lt;TODAY(),"Action overdue","Action open")))))</f>
        <v/>
      </c>
      <c r="Y441" s="8">
        <f>IF(COUNTA(A441:T441)=0,"",IF(F441="Archived","Archived",IF(OR(A441="",B441="",C441="",D441="",E441="",F441&lt;&gt;"Active",COUNTIF(Roles,B441)=0,COUNTIF(Branches,C441)=0,COUNTIF(LearningStatuses,G441)=0,COUNTIF(AssessmentRequired,K441)=0,COUNTIF(AssessmentStatuses,L441)=0,COUNTIF(ActionStatuses,T441)=0,AND(H441&lt;&gt;"",NOT(ISNUMBER(H441))),AND(I441&lt;&gt;"",OR(NOT(ISNUMBER(I441)),I441&gt;TODAY())),AND(J441&lt;&gt;"",NOT(ISNUMBER(J441))),AND(M441&lt;&gt;"",NOT(ISNUMBER(M441))),AND(N441&lt;&gt;"",OR(NOT(ISNUMBER(N441)),N441&gt;TODAY())),AND(S441&lt;&gt;"",NOT(ISNUMBER(S441))),AND(G441="Completed",OR(I441="",P441="",J441="")),AND(G441&lt;&gt;"Completed",OR(I441&lt;&gt;"",H441="")),AND(K441="No",L441&lt;&gt;"Not required"),AND(K441="Yes",OR(L441="Not required",AND(L441&lt;&gt;"Competence confirmed",M441=""))),AND(OR(L441="Competence confirmed",L441="Further support needed"),OR(N441="",O441="",P441="")),AND(L441="Further support needed",T441&lt;&gt;"Open"),X441="Check action details",AND(T441="Closed",OR(Q441="",R441="",P441=""))),"Check required fields/dates","Recorded - verify evidence")))</f>
        <v/>
      </c>
    </row>
    <row r="442" spans="1:25" ht="32" customHeight="1">
      <c r="A442" s="6"/>
      <c r="B442" s="6"/>
      <c r="C442" s="6"/>
      <c r="D442" s="6"/>
      <c r="E442" s="6"/>
      <c r="F442" s="6"/>
      <c r="G442" s="6"/>
      <c r="H442" s="7"/>
      <c r="I442" s="7"/>
      <c r="J442" s="7"/>
      <c r="K442" s="6"/>
      <c r="L442" s="6"/>
      <c r="M442" s="7"/>
      <c r="N442" s="7"/>
      <c r="O442" s="6"/>
      <c r="P442" s="6"/>
      <c r="Q442" s="6"/>
      <c r="R442" s="6"/>
      <c r="S442" s="7"/>
      <c r="T442" s="6"/>
      <c r="U442" s="8">
        <f>IF(OR(A442="",F442&lt;&gt;"Active"),"",IF(G442="Completed","Completed",IF(H442="","Missing deadline",IF(H442&lt;TODAY(),"Overdue learning",IF(H442&lt;=TODAY()+30,"Due within 30 days","Scheduled")))))</f>
        <v/>
      </c>
      <c r="V442" s="8">
        <f>IF(OR(A442="",F442&lt;&gt;"Active"),"",IF(G442&lt;&gt;"Completed","Not yet completed",IF(J442="","Missing review date",IF(J442&lt;TODAY(),"Review overdue",IF(J442&lt;=TODAY()+30,"Review within 30 days","Scheduled")))))</f>
        <v/>
      </c>
      <c r="W442" s="8">
        <f>IF(OR(A442="",F442&lt;&gt;"Active"),"",IF(K442="No","Not required",IF(K442&lt;&gt;"Yes","Check requirement",IF(L442="Further support needed","Competence concern",IF(L442="Competence confirmed","Confirmed",IF(M442="","Missing assessment due",IF(M442&lt;TODAY(),"Assessment overdue","Assessment outstanding")))))))</f>
        <v/>
      </c>
      <c r="X442" s="8">
        <f>IF(OR(A442="",F442&lt;&gt;"Active"),"",IF(T442="Closed","Closed",IF(AND(T442="Not needed",Q442="",R442="",S442=""),"No action",IF(OR(Q442="",R442="",S442="",T442&lt;&gt;"Open"),"Check action details",IF(S442&lt;TODAY(),"Action overdue","Action open")))))</f>
        <v/>
      </c>
      <c r="Y442" s="8">
        <f>IF(COUNTA(A442:T442)=0,"",IF(F442="Archived","Archived",IF(OR(A442="",B442="",C442="",D442="",E442="",F442&lt;&gt;"Active",COUNTIF(Roles,B442)=0,COUNTIF(Branches,C442)=0,COUNTIF(LearningStatuses,G442)=0,COUNTIF(AssessmentRequired,K442)=0,COUNTIF(AssessmentStatuses,L442)=0,COUNTIF(ActionStatuses,T442)=0,AND(H442&lt;&gt;"",NOT(ISNUMBER(H442))),AND(I442&lt;&gt;"",OR(NOT(ISNUMBER(I442)),I442&gt;TODAY())),AND(J442&lt;&gt;"",NOT(ISNUMBER(J442))),AND(M442&lt;&gt;"",NOT(ISNUMBER(M442))),AND(N442&lt;&gt;"",OR(NOT(ISNUMBER(N442)),N442&gt;TODAY())),AND(S442&lt;&gt;"",NOT(ISNUMBER(S442))),AND(G442="Completed",OR(I442="",P442="",J442="")),AND(G442&lt;&gt;"Completed",OR(I442&lt;&gt;"",H442="")),AND(K442="No",L442&lt;&gt;"Not required"),AND(K442="Yes",OR(L442="Not required",AND(L442&lt;&gt;"Competence confirmed",M442=""))),AND(OR(L442="Competence confirmed",L442="Further support needed"),OR(N442="",O442="",P442="")),AND(L442="Further support needed",T442&lt;&gt;"Open"),X442="Check action details",AND(T442="Closed",OR(Q442="",R442="",P442=""))),"Check required fields/dates","Recorded - verify evidence")))</f>
        <v/>
      </c>
    </row>
    <row r="443" spans="1:25" ht="32" customHeight="1">
      <c r="A443" s="6"/>
      <c r="B443" s="6"/>
      <c r="C443" s="6"/>
      <c r="D443" s="6"/>
      <c r="E443" s="6"/>
      <c r="F443" s="6"/>
      <c r="G443" s="6"/>
      <c r="H443" s="7"/>
      <c r="I443" s="7"/>
      <c r="J443" s="7"/>
      <c r="K443" s="6"/>
      <c r="L443" s="6"/>
      <c r="M443" s="7"/>
      <c r="N443" s="7"/>
      <c r="O443" s="6"/>
      <c r="P443" s="6"/>
      <c r="Q443" s="6"/>
      <c r="R443" s="6"/>
      <c r="S443" s="7"/>
      <c r="T443" s="6"/>
      <c r="U443" s="8">
        <f>IF(OR(A443="",F443&lt;&gt;"Active"),"",IF(G443="Completed","Completed",IF(H443="","Missing deadline",IF(H443&lt;TODAY(),"Overdue learning",IF(H443&lt;=TODAY()+30,"Due within 30 days","Scheduled")))))</f>
        <v/>
      </c>
      <c r="V443" s="8">
        <f>IF(OR(A443="",F443&lt;&gt;"Active"),"",IF(G443&lt;&gt;"Completed","Not yet completed",IF(J443="","Missing review date",IF(J443&lt;TODAY(),"Review overdue",IF(J443&lt;=TODAY()+30,"Review within 30 days","Scheduled")))))</f>
        <v/>
      </c>
      <c r="W443" s="8">
        <f>IF(OR(A443="",F443&lt;&gt;"Active"),"",IF(K443="No","Not required",IF(K443&lt;&gt;"Yes","Check requirement",IF(L443="Further support needed","Competence concern",IF(L443="Competence confirmed","Confirmed",IF(M443="","Missing assessment due",IF(M443&lt;TODAY(),"Assessment overdue","Assessment outstanding")))))))</f>
        <v/>
      </c>
      <c r="X443" s="8">
        <f>IF(OR(A443="",F443&lt;&gt;"Active"),"",IF(T443="Closed","Closed",IF(AND(T443="Not needed",Q443="",R443="",S443=""),"No action",IF(OR(Q443="",R443="",S443="",T443&lt;&gt;"Open"),"Check action details",IF(S443&lt;TODAY(),"Action overdue","Action open")))))</f>
        <v/>
      </c>
      <c r="Y443" s="8">
        <f>IF(COUNTA(A443:T443)=0,"",IF(F443="Archived","Archived",IF(OR(A443="",B443="",C443="",D443="",E443="",F443&lt;&gt;"Active",COUNTIF(Roles,B443)=0,COUNTIF(Branches,C443)=0,COUNTIF(LearningStatuses,G443)=0,COUNTIF(AssessmentRequired,K443)=0,COUNTIF(AssessmentStatuses,L443)=0,COUNTIF(ActionStatuses,T443)=0,AND(H443&lt;&gt;"",NOT(ISNUMBER(H443))),AND(I443&lt;&gt;"",OR(NOT(ISNUMBER(I443)),I443&gt;TODAY())),AND(J443&lt;&gt;"",NOT(ISNUMBER(J443))),AND(M443&lt;&gt;"",NOT(ISNUMBER(M443))),AND(N443&lt;&gt;"",OR(NOT(ISNUMBER(N443)),N443&gt;TODAY())),AND(S443&lt;&gt;"",NOT(ISNUMBER(S443))),AND(G443="Completed",OR(I443="",P443="",J443="")),AND(G443&lt;&gt;"Completed",OR(I443&lt;&gt;"",H443="")),AND(K443="No",L443&lt;&gt;"Not required"),AND(K443="Yes",OR(L443="Not required",AND(L443&lt;&gt;"Competence confirmed",M443=""))),AND(OR(L443="Competence confirmed",L443="Further support needed"),OR(N443="",O443="",P443="")),AND(L443="Further support needed",T443&lt;&gt;"Open"),X443="Check action details",AND(T443="Closed",OR(Q443="",R443="",P443=""))),"Check required fields/dates","Recorded - verify evidence")))</f>
        <v/>
      </c>
    </row>
    <row r="444" spans="1:25" ht="32" customHeight="1">
      <c r="A444" s="6"/>
      <c r="B444" s="6"/>
      <c r="C444" s="6"/>
      <c r="D444" s="6"/>
      <c r="E444" s="6"/>
      <c r="F444" s="6"/>
      <c r="G444" s="6"/>
      <c r="H444" s="7"/>
      <c r="I444" s="7"/>
      <c r="J444" s="7"/>
      <c r="K444" s="6"/>
      <c r="L444" s="6"/>
      <c r="M444" s="7"/>
      <c r="N444" s="7"/>
      <c r="O444" s="6"/>
      <c r="P444" s="6"/>
      <c r="Q444" s="6"/>
      <c r="R444" s="6"/>
      <c r="S444" s="7"/>
      <c r="T444" s="6"/>
      <c r="U444" s="8">
        <f>IF(OR(A444="",F444&lt;&gt;"Active"),"",IF(G444="Completed","Completed",IF(H444="","Missing deadline",IF(H444&lt;TODAY(),"Overdue learning",IF(H444&lt;=TODAY()+30,"Due within 30 days","Scheduled")))))</f>
        <v/>
      </c>
      <c r="V444" s="8">
        <f>IF(OR(A444="",F444&lt;&gt;"Active"),"",IF(G444&lt;&gt;"Completed","Not yet completed",IF(J444="","Missing review date",IF(J444&lt;TODAY(),"Review overdue",IF(J444&lt;=TODAY()+30,"Review within 30 days","Scheduled")))))</f>
        <v/>
      </c>
      <c r="W444" s="8">
        <f>IF(OR(A444="",F444&lt;&gt;"Active"),"",IF(K444="No","Not required",IF(K444&lt;&gt;"Yes","Check requirement",IF(L444="Further support needed","Competence concern",IF(L444="Competence confirmed","Confirmed",IF(M444="","Missing assessment due",IF(M444&lt;TODAY(),"Assessment overdue","Assessment outstanding")))))))</f>
        <v/>
      </c>
      <c r="X444" s="8">
        <f>IF(OR(A444="",F444&lt;&gt;"Active"),"",IF(T444="Closed","Closed",IF(AND(T444="Not needed",Q444="",R444="",S444=""),"No action",IF(OR(Q444="",R444="",S444="",T444&lt;&gt;"Open"),"Check action details",IF(S444&lt;TODAY(),"Action overdue","Action open")))))</f>
        <v/>
      </c>
      <c r="Y444" s="8">
        <f>IF(COUNTA(A444:T444)=0,"",IF(F444="Archived","Archived",IF(OR(A444="",B444="",C444="",D444="",E444="",F444&lt;&gt;"Active",COUNTIF(Roles,B444)=0,COUNTIF(Branches,C444)=0,COUNTIF(LearningStatuses,G444)=0,COUNTIF(AssessmentRequired,K444)=0,COUNTIF(AssessmentStatuses,L444)=0,COUNTIF(ActionStatuses,T444)=0,AND(H444&lt;&gt;"",NOT(ISNUMBER(H444))),AND(I444&lt;&gt;"",OR(NOT(ISNUMBER(I444)),I444&gt;TODAY())),AND(J444&lt;&gt;"",NOT(ISNUMBER(J444))),AND(M444&lt;&gt;"",NOT(ISNUMBER(M444))),AND(N444&lt;&gt;"",OR(NOT(ISNUMBER(N444)),N444&gt;TODAY())),AND(S444&lt;&gt;"",NOT(ISNUMBER(S444))),AND(G444="Completed",OR(I444="",P444="",J444="")),AND(G444&lt;&gt;"Completed",OR(I444&lt;&gt;"",H444="")),AND(K444="No",L444&lt;&gt;"Not required"),AND(K444="Yes",OR(L444="Not required",AND(L444&lt;&gt;"Competence confirmed",M444=""))),AND(OR(L444="Competence confirmed",L444="Further support needed"),OR(N444="",O444="",P444="")),AND(L444="Further support needed",T444&lt;&gt;"Open"),X444="Check action details",AND(T444="Closed",OR(Q444="",R444="",P444=""))),"Check required fields/dates","Recorded - verify evidence")))</f>
        <v/>
      </c>
    </row>
    <row r="445" spans="1:25" ht="32" customHeight="1">
      <c r="A445" s="6"/>
      <c r="B445" s="6"/>
      <c r="C445" s="6"/>
      <c r="D445" s="6"/>
      <c r="E445" s="6"/>
      <c r="F445" s="6"/>
      <c r="G445" s="6"/>
      <c r="H445" s="7"/>
      <c r="I445" s="7"/>
      <c r="J445" s="7"/>
      <c r="K445" s="6"/>
      <c r="L445" s="6"/>
      <c r="M445" s="7"/>
      <c r="N445" s="7"/>
      <c r="O445" s="6"/>
      <c r="P445" s="6"/>
      <c r="Q445" s="6"/>
      <c r="R445" s="6"/>
      <c r="S445" s="7"/>
      <c r="T445" s="6"/>
      <c r="U445" s="8">
        <f>IF(OR(A445="",F445&lt;&gt;"Active"),"",IF(G445="Completed","Completed",IF(H445="","Missing deadline",IF(H445&lt;TODAY(),"Overdue learning",IF(H445&lt;=TODAY()+30,"Due within 30 days","Scheduled")))))</f>
        <v/>
      </c>
      <c r="V445" s="8">
        <f>IF(OR(A445="",F445&lt;&gt;"Active"),"",IF(G445&lt;&gt;"Completed","Not yet completed",IF(J445="","Missing review date",IF(J445&lt;TODAY(),"Review overdue",IF(J445&lt;=TODAY()+30,"Review within 30 days","Scheduled")))))</f>
        <v/>
      </c>
      <c r="W445" s="8">
        <f>IF(OR(A445="",F445&lt;&gt;"Active"),"",IF(K445="No","Not required",IF(K445&lt;&gt;"Yes","Check requirement",IF(L445="Further support needed","Competence concern",IF(L445="Competence confirmed","Confirmed",IF(M445="","Missing assessment due",IF(M445&lt;TODAY(),"Assessment overdue","Assessment outstanding")))))))</f>
        <v/>
      </c>
      <c r="X445" s="8">
        <f>IF(OR(A445="",F445&lt;&gt;"Active"),"",IF(T445="Closed","Closed",IF(AND(T445="Not needed",Q445="",R445="",S445=""),"No action",IF(OR(Q445="",R445="",S445="",T445&lt;&gt;"Open"),"Check action details",IF(S445&lt;TODAY(),"Action overdue","Action open")))))</f>
        <v/>
      </c>
      <c r="Y445" s="8">
        <f>IF(COUNTA(A445:T445)=0,"",IF(F445="Archived","Archived",IF(OR(A445="",B445="",C445="",D445="",E445="",F445&lt;&gt;"Active",COUNTIF(Roles,B445)=0,COUNTIF(Branches,C445)=0,COUNTIF(LearningStatuses,G445)=0,COUNTIF(AssessmentRequired,K445)=0,COUNTIF(AssessmentStatuses,L445)=0,COUNTIF(ActionStatuses,T445)=0,AND(H445&lt;&gt;"",NOT(ISNUMBER(H445))),AND(I445&lt;&gt;"",OR(NOT(ISNUMBER(I445)),I445&gt;TODAY())),AND(J445&lt;&gt;"",NOT(ISNUMBER(J445))),AND(M445&lt;&gt;"",NOT(ISNUMBER(M445))),AND(N445&lt;&gt;"",OR(NOT(ISNUMBER(N445)),N445&gt;TODAY())),AND(S445&lt;&gt;"",NOT(ISNUMBER(S445))),AND(G445="Completed",OR(I445="",P445="",J445="")),AND(G445&lt;&gt;"Completed",OR(I445&lt;&gt;"",H445="")),AND(K445="No",L445&lt;&gt;"Not required"),AND(K445="Yes",OR(L445="Not required",AND(L445&lt;&gt;"Competence confirmed",M445=""))),AND(OR(L445="Competence confirmed",L445="Further support needed"),OR(N445="",O445="",P445="")),AND(L445="Further support needed",T445&lt;&gt;"Open"),X445="Check action details",AND(T445="Closed",OR(Q445="",R445="",P445=""))),"Check required fields/dates","Recorded - verify evidence")))</f>
        <v/>
      </c>
    </row>
    <row r="446" spans="1:25" ht="32" customHeight="1">
      <c r="A446" s="6"/>
      <c r="B446" s="6"/>
      <c r="C446" s="6"/>
      <c r="D446" s="6"/>
      <c r="E446" s="6"/>
      <c r="F446" s="6"/>
      <c r="G446" s="6"/>
      <c r="H446" s="7"/>
      <c r="I446" s="7"/>
      <c r="J446" s="7"/>
      <c r="K446" s="6"/>
      <c r="L446" s="6"/>
      <c r="M446" s="7"/>
      <c r="N446" s="7"/>
      <c r="O446" s="6"/>
      <c r="P446" s="6"/>
      <c r="Q446" s="6"/>
      <c r="R446" s="6"/>
      <c r="S446" s="7"/>
      <c r="T446" s="6"/>
      <c r="U446" s="8">
        <f>IF(OR(A446="",F446&lt;&gt;"Active"),"",IF(G446="Completed","Completed",IF(H446="","Missing deadline",IF(H446&lt;TODAY(),"Overdue learning",IF(H446&lt;=TODAY()+30,"Due within 30 days","Scheduled")))))</f>
        <v/>
      </c>
      <c r="V446" s="8">
        <f>IF(OR(A446="",F446&lt;&gt;"Active"),"",IF(G446&lt;&gt;"Completed","Not yet completed",IF(J446="","Missing review date",IF(J446&lt;TODAY(),"Review overdue",IF(J446&lt;=TODAY()+30,"Review within 30 days","Scheduled")))))</f>
        <v/>
      </c>
      <c r="W446" s="8">
        <f>IF(OR(A446="",F446&lt;&gt;"Active"),"",IF(K446="No","Not required",IF(K446&lt;&gt;"Yes","Check requirement",IF(L446="Further support needed","Competence concern",IF(L446="Competence confirmed","Confirmed",IF(M446="","Missing assessment due",IF(M446&lt;TODAY(),"Assessment overdue","Assessment outstanding")))))))</f>
        <v/>
      </c>
      <c r="X446" s="8">
        <f>IF(OR(A446="",F446&lt;&gt;"Active"),"",IF(T446="Closed","Closed",IF(AND(T446="Not needed",Q446="",R446="",S446=""),"No action",IF(OR(Q446="",R446="",S446="",T446&lt;&gt;"Open"),"Check action details",IF(S446&lt;TODAY(),"Action overdue","Action open")))))</f>
        <v/>
      </c>
      <c r="Y446" s="8">
        <f>IF(COUNTA(A446:T446)=0,"",IF(F446="Archived","Archived",IF(OR(A446="",B446="",C446="",D446="",E446="",F446&lt;&gt;"Active",COUNTIF(Roles,B446)=0,COUNTIF(Branches,C446)=0,COUNTIF(LearningStatuses,G446)=0,COUNTIF(AssessmentRequired,K446)=0,COUNTIF(AssessmentStatuses,L446)=0,COUNTIF(ActionStatuses,T446)=0,AND(H446&lt;&gt;"",NOT(ISNUMBER(H446))),AND(I446&lt;&gt;"",OR(NOT(ISNUMBER(I446)),I446&gt;TODAY())),AND(J446&lt;&gt;"",NOT(ISNUMBER(J446))),AND(M446&lt;&gt;"",NOT(ISNUMBER(M446))),AND(N446&lt;&gt;"",OR(NOT(ISNUMBER(N446)),N446&gt;TODAY())),AND(S446&lt;&gt;"",NOT(ISNUMBER(S446))),AND(G446="Completed",OR(I446="",P446="",J446="")),AND(G446&lt;&gt;"Completed",OR(I446&lt;&gt;"",H446="")),AND(K446="No",L446&lt;&gt;"Not required"),AND(K446="Yes",OR(L446="Not required",AND(L446&lt;&gt;"Competence confirmed",M446=""))),AND(OR(L446="Competence confirmed",L446="Further support needed"),OR(N446="",O446="",P446="")),AND(L446="Further support needed",T446&lt;&gt;"Open"),X446="Check action details",AND(T446="Closed",OR(Q446="",R446="",P446=""))),"Check required fields/dates","Recorded - verify evidence")))</f>
        <v/>
      </c>
    </row>
    <row r="447" spans="1:25" ht="32" customHeight="1">
      <c r="A447" s="6"/>
      <c r="B447" s="6"/>
      <c r="C447" s="6"/>
      <c r="D447" s="6"/>
      <c r="E447" s="6"/>
      <c r="F447" s="6"/>
      <c r="G447" s="6"/>
      <c r="H447" s="7"/>
      <c r="I447" s="7"/>
      <c r="J447" s="7"/>
      <c r="K447" s="6"/>
      <c r="L447" s="6"/>
      <c r="M447" s="7"/>
      <c r="N447" s="7"/>
      <c r="O447" s="6"/>
      <c r="P447" s="6"/>
      <c r="Q447" s="6"/>
      <c r="R447" s="6"/>
      <c r="S447" s="7"/>
      <c r="T447" s="6"/>
      <c r="U447" s="8">
        <f>IF(OR(A447="",F447&lt;&gt;"Active"),"",IF(G447="Completed","Completed",IF(H447="","Missing deadline",IF(H447&lt;TODAY(),"Overdue learning",IF(H447&lt;=TODAY()+30,"Due within 30 days","Scheduled")))))</f>
        <v/>
      </c>
      <c r="V447" s="8">
        <f>IF(OR(A447="",F447&lt;&gt;"Active"),"",IF(G447&lt;&gt;"Completed","Not yet completed",IF(J447="","Missing review date",IF(J447&lt;TODAY(),"Review overdue",IF(J447&lt;=TODAY()+30,"Review within 30 days","Scheduled")))))</f>
        <v/>
      </c>
      <c r="W447" s="8">
        <f>IF(OR(A447="",F447&lt;&gt;"Active"),"",IF(K447="No","Not required",IF(K447&lt;&gt;"Yes","Check requirement",IF(L447="Further support needed","Competence concern",IF(L447="Competence confirmed","Confirmed",IF(M447="","Missing assessment due",IF(M447&lt;TODAY(),"Assessment overdue","Assessment outstanding")))))))</f>
        <v/>
      </c>
      <c r="X447" s="8">
        <f>IF(OR(A447="",F447&lt;&gt;"Active"),"",IF(T447="Closed","Closed",IF(AND(T447="Not needed",Q447="",R447="",S447=""),"No action",IF(OR(Q447="",R447="",S447="",T447&lt;&gt;"Open"),"Check action details",IF(S447&lt;TODAY(),"Action overdue","Action open")))))</f>
        <v/>
      </c>
      <c r="Y447" s="8">
        <f>IF(COUNTA(A447:T447)=0,"",IF(F447="Archived","Archived",IF(OR(A447="",B447="",C447="",D447="",E447="",F447&lt;&gt;"Active",COUNTIF(Roles,B447)=0,COUNTIF(Branches,C447)=0,COUNTIF(LearningStatuses,G447)=0,COUNTIF(AssessmentRequired,K447)=0,COUNTIF(AssessmentStatuses,L447)=0,COUNTIF(ActionStatuses,T447)=0,AND(H447&lt;&gt;"",NOT(ISNUMBER(H447))),AND(I447&lt;&gt;"",OR(NOT(ISNUMBER(I447)),I447&gt;TODAY())),AND(J447&lt;&gt;"",NOT(ISNUMBER(J447))),AND(M447&lt;&gt;"",NOT(ISNUMBER(M447))),AND(N447&lt;&gt;"",OR(NOT(ISNUMBER(N447)),N447&gt;TODAY())),AND(S447&lt;&gt;"",NOT(ISNUMBER(S447))),AND(G447="Completed",OR(I447="",P447="",J447="")),AND(G447&lt;&gt;"Completed",OR(I447&lt;&gt;"",H447="")),AND(K447="No",L447&lt;&gt;"Not required"),AND(K447="Yes",OR(L447="Not required",AND(L447&lt;&gt;"Competence confirmed",M447=""))),AND(OR(L447="Competence confirmed",L447="Further support needed"),OR(N447="",O447="",P447="")),AND(L447="Further support needed",T447&lt;&gt;"Open"),X447="Check action details",AND(T447="Closed",OR(Q447="",R447="",P447=""))),"Check required fields/dates","Recorded - verify evidence")))</f>
        <v/>
      </c>
    </row>
    <row r="448" spans="1:25" ht="32" customHeight="1">
      <c r="A448" s="6"/>
      <c r="B448" s="6"/>
      <c r="C448" s="6"/>
      <c r="D448" s="6"/>
      <c r="E448" s="6"/>
      <c r="F448" s="6"/>
      <c r="G448" s="6"/>
      <c r="H448" s="7"/>
      <c r="I448" s="7"/>
      <c r="J448" s="7"/>
      <c r="K448" s="6"/>
      <c r="L448" s="6"/>
      <c r="M448" s="7"/>
      <c r="N448" s="7"/>
      <c r="O448" s="6"/>
      <c r="P448" s="6"/>
      <c r="Q448" s="6"/>
      <c r="R448" s="6"/>
      <c r="S448" s="7"/>
      <c r="T448" s="6"/>
      <c r="U448" s="8">
        <f>IF(OR(A448="",F448&lt;&gt;"Active"),"",IF(G448="Completed","Completed",IF(H448="","Missing deadline",IF(H448&lt;TODAY(),"Overdue learning",IF(H448&lt;=TODAY()+30,"Due within 30 days","Scheduled")))))</f>
        <v/>
      </c>
      <c r="V448" s="8">
        <f>IF(OR(A448="",F448&lt;&gt;"Active"),"",IF(G448&lt;&gt;"Completed","Not yet completed",IF(J448="","Missing review date",IF(J448&lt;TODAY(),"Review overdue",IF(J448&lt;=TODAY()+30,"Review within 30 days","Scheduled")))))</f>
        <v/>
      </c>
      <c r="W448" s="8">
        <f>IF(OR(A448="",F448&lt;&gt;"Active"),"",IF(K448="No","Not required",IF(K448&lt;&gt;"Yes","Check requirement",IF(L448="Further support needed","Competence concern",IF(L448="Competence confirmed","Confirmed",IF(M448="","Missing assessment due",IF(M448&lt;TODAY(),"Assessment overdue","Assessment outstanding")))))))</f>
        <v/>
      </c>
      <c r="X448" s="8">
        <f>IF(OR(A448="",F448&lt;&gt;"Active"),"",IF(T448="Closed","Closed",IF(AND(T448="Not needed",Q448="",R448="",S448=""),"No action",IF(OR(Q448="",R448="",S448="",T448&lt;&gt;"Open"),"Check action details",IF(S448&lt;TODAY(),"Action overdue","Action open")))))</f>
        <v/>
      </c>
      <c r="Y448" s="8">
        <f>IF(COUNTA(A448:T448)=0,"",IF(F448="Archived","Archived",IF(OR(A448="",B448="",C448="",D448="",E448="",F448&lt;&gt;"Active",COUNTIF(Roles,B448)=0,COUNTIF(Branches,C448)=0,COUNTIF(LearningStatuses,G448)=0,COUNTIF(AssessmentRequired,K448)=0,COUNTIF(AssessmentStatuses,L448)=0,COUNTIF(ActionStatuses,T448)=0,AND(H448&lt;&gt;"",NOT(ISNUMBER(H448))),AND(I448&lt;&gt;"",OR(NOT(ISNUMBER(I448)),I448&gt;TODAY())),AND(J448&lt;&gt;"",NOT(ISNUMBER(J448))),AND(M448&lt;&gt;"",NOT(ISNUMBER(M448))),AND(N448&lt;&gt;"",OR(NOT(ISNUMBER(N448)),N448&gt;TODAY())),AND(S448&lt;&gt;"",NOT(ISNUMBER(S448))),AND(G448="Completed",OR(I448="",P448="",J448="")),AND(G448&lt;&gt;"Completed",OR(I448&lt;&gt;"",H448="")),AND(K448="No",L448&lt;&gt;"Not required"),AND(K448="Yes",OR(L448="Not required",AND(L448&lt;&gt;"Competence confirmed",M448=""))),AND(OR(L448="Competence confirmed",L448="Further support needed"),OR(N448="",O448="",P448="")),AND(L448="Further support needed",T448&lt;&gt;"Open"),X448="Check action details",AND(T448="Closed",OR(Q448="",R448="",P448=""))),"Check required fields/dates","Recorded - verify evidence")))</f>
        <v/>
      </c>
    </row>
    <row r="449" spans="1:25" ht="32" customHeight="1">
      <c r="A449" s="6"/>
      <c r="B449" s="6"/>
      <c r="C449" s="6"/>
      <c r="D449" s="6"/>
      <c r="E449" s="6"/>
      <c r="F449" s="6"/>
      <c r="G449" s="6"/>
      <c r="H449" s="7"/>
      <c r="I449" s="7"/>
      <c r="J449" s="7"/>
      <c r="K449" s="6"/>
      <c r="L449" s="6"/>
      <c r="M449" s="7"/>
      <c r="N449" s="7"/>
      <c r="O449" s="6"/>
      <c r="P449" s="6"/>
      <c r="Q449" s="6"/>
      <c r="R449" s="6"/>
      <c r="S449" s="7"/>
      <c r="T449" s="6"/>
      <c r="U449" s="8">
        <f>IF(OR(A449="",F449&lt;&gt;"Active"),"",IF(G449="Completed","Completed",IF(H449="","Missing deadline",IF(H449&lt;TODAY(),"Overdue learning",IF(H449&lt;=TODAY()+30,"Due within 30 days","Scheduled")))))</f>
        <v/>
      </c>
      <c r="V449" s="8">
        <f>IF(OR(A449="",F449&lt;&gt;"Active"),"",IF(G449&lt;&gt;"Completed","Not yet completed",IF(J449="","Missing review date",IF(J449&lt;TODAY(),"Review overdue",IF(J449&lt;=TODAY()+30,"Review within 30 days","Scheduled")))))</f>
        <v/>
      </c>
      <c r="W449" s="8">
        <f>IF(OR(A449="",F449&lt;&gt;"Active"),"",IF(K449="No","Not required",IF(K449&lt;&gt;"Yes","Check requirement",IF(L449="Further support needed","Competence concern",IF(L449="Competence confirmed","Confirmed",IF(M449="","Missing assessment due",IF(M449&lt;TODAY(),"Assessment overdue","Assessment outstanding")))))))</f>
        <v/>
      </c>
      <c r="X449" s="8">
        <f>IF(OR(A449="",F449&lt;&gt;"Active"),"",IF(T449="Closed","Closed",IF(AND(T449="Not needed",Q449="",R449="",S449=""),"No action",IF(OR(Q449="",R449="",S449="",T449&lt;&gt;"Open"),"Check action details",IF(S449&lt;TODAY(),"Action overdue","Action open")))))</f>
        <v/>
      </c>
      <c r="Y449" s="8">
        <f>IF(COUNTA(A449:T449)=0,"",IF(F449="Archived","Archived",IF(OR(A449="",B449="",C449="",D449="",E449="",F449&lt;&gt;"Active",COUNTIF(Roles,B449)=0,COUNTIF(Branches,C449)=0,COUNTIF(LearningStatuses,G449)=0,COUNTIF(AssessmentRequired,K449)=0,COUNTIF(AssessmentStatuses,L449)=0,COUNTIF(ActionStatuses,T449)=0,AND(H449&lt;&gt;"",NOT(ISNUMBER(H449))),AND(I449&lt;&gt;"",OR(NOT(ISNUMBER(I449)),I449&gt;TODAY())),AND(J449&lt;&gt;"",NOT(ISNUMBER(J449))),AND(M449&lt;&gt;"",NOT(ISNUMBER(M449))),AND(N449&lt;&gt;"",OR(NOT(ISNUMBER(N449)),N449&gt;TODAY())),AND(S449&lt;&gt;"",NOT(ISNUMBER(S449))),AND(G449="Completed",OR(I449="",P449="",J449="")),AND(G449&lt;&gt;"Completed",OR(I449&lt;&gt;"",H449="")),AND(K449="No",L449&lt;&gt;"Not required"),AND(K449="Yes",OR(L449="Not required",AND(L449&lt;&gt;"Competence confirmed",M449=""))),AND(OR(L449="Competence confirmed",L449="Further support needed"),OR(N449="",O449="",P449="")),AND(L449="Further support needed",T449&lt;&gt;"Open"),X449="Check action details",AND(T449="Closed",OR(Q449="",R449="",P449=""))),"Check required fields/dates","Recorded - verify evidence")))</f>
        <v/>
      </c>
    </row>
    <row r="450" spans="1:25" ht="32" customHeight="1">
      <c r="A450" s="6"/>
      <c r="B450" s="6"/>
      <c r="C450" s="6"/>
      <c r="D450" s="6"/>
      <c r="E450" s="6"/>
      <c r="F450" s="6"/>
      <c r="G450" s="6"/>
      <c r="H450" s="7"/>
      <c r="I450" s="7"/>
      <c r="J450" s="7"/>
      <c r="K450" s="6"/>
      <c r="L450" s="6"/>
      <c r="M450" s="7"/>
      <c r="N450" s="7"/>
      <c r="O450" s="6"/>
      <c r="P450" s="6"/>
      <c r="Q450" s="6"/>
      <c r="R450" s="6"/>
      <c r="S450" s="7"/>
      <c r="T450" s="6"/>
      <c r="U450" s="8">
        <f>IF(OR(A450="",F450&lt;&gt;"Active"),"",IF(G450="Completed","Completed",IF(H450="","Missing deadline",IF(H450&lt;TODAY(),"Overdue learning",IF(H450&lt;=TODAY()+30,"Due within 30 days","Scheduled")))))</f>
        <v/>
      </c>
      <c r="V450" s="8">
        <f>IF(OR(A450="",F450&lt;&gt;"Active"),"",IF(G450&lt;&gt;"Completed","Not yet completed",IF(J450="","Missing review date",IF(J450&lt;TODAY(),"Review overdue",IF(J450&lt;=TODAY()+30,"Review within 30 days","Scheduled")))))</f>
        <v/>
      </c>
      <c r="W450" s="8">
        <f>IF(OR(A450="",F450&lt;&gt;"Active"),"",IF(K450="No","Not required",IF(K450&lt;&gt;"Yes","Check requirement",IF(L450="Further support needed","Competence concern",IF(L450="Competence confirmed","Confirmed",IF(M450="","Missing assessment due",IF(M450&lt;TODAY(),"Assessment overdue","Assessment outstanding")))))))</f>
        <v/>
      </c>
      <c r="X450" s="8">
        <f>IF(OR(A450="",F450&lt;&gt;"Active"),"",IF(T450="Closed","Closed",IF(AND(T450="Not needed",Q450="",R450="",S450=""),"No action",IF(OR(Q450="",R450="",S450="",T450&lt;&gt;"Open"),"Check action details",IF(S450&lt;TODAY(),"Action overdue","Action open")))))</f>
        <v/>
      </c>
      <c r="Y450" s="8">
        <f>IF(COUNTA(A450:T450)=0,"",IF(F450="Archived","Archived",IF(OR(A450="",B450="",C450="",D450="",E450="",F450&lt;&gt;"Active",COUNTIF(Roles,B450)=0,COUNTIF(Branches,C450)=0,COUNTIF(LearningStatuses,G450)=0,COUNTIF(AssessmentRequired,K450)=0,COUNTIF(AssessmentStatuses,L450)=0,COUNTIF(ActionStatuses,T450)=0,AND(H450&lt;&gt;"",NOT(ISNUMBER(H450))),AND(I450&lt;&gt;"",OR(NOT(ISNUMBER(I450)),I450&gt;TODAY())),AND(J450&lt;&gt;"",NOT(ISNUMBER(J450))),AND(M450&lt;&gt;"",NOT(ISNUMBER(M450))),AND(N450&lt;&gt;"",OR(NOT(ISNUMBER(N450)),N450&gt;TODAY())),AND(S450&lt;&gt;"",NOT(ISNUMBER(S450))),AND(G450="Completed",OR(I450="",P450="",J450="")),AND(G450&lt;&gt;"Completed",OR(I450&lt;&gt;"",H450="")),AND(K450="No",L450&lt;&gt;"Not required"),AND(K450="Yes",OR(L450="Not required",AND(L450&lt;&gt;"Competence confirmed",M450=""))),AND(OR(L450="Competence confirmed",L450="Further support needed"),OR(N450="",O450="",P450="")),AND(L450="Further support needed",T450&lt;&gt;"Open"),X450="Check action details",AND(T450="Closed",OR(Q450="",R450="",P450=""))),"Check required fields/dates","Recorded - verify evidence")))</f>
        <v/>
      </c>
    </row>
    <row r="451" spans="1:25" ht="32" customHeight="1">
      <c r="A451" s="6"/>
      <c r="B451" s="6"/>
      <c r="C451" s="6"/>
      <c r="D451" s="6"/>
      <c r="E451" s="6"/>
      <c r="F451" s="6"/>
      <c r="G451" s="6"/>
      <c r="H451" s="7"/>
      <c r="I451" s="7"/>
      <c r="J451" s="7"/>
      <c r="K451" s="6"/>
      <c r="L451" s="6"/>
      <c r="M451" s="7"/>
      <c r="N451" s="7"/>
      <c r="O451" s="6"/>
      <c r="P451" s="6"/>
      <c r="Q451" s="6"/>
      <c r="R451" s="6"/>
      <c r="S451" s="7"/>
      <c r="T451" s="6"/>
      <c r="U451" s="8">
        <f>IF(OR(A451="",F451&lt;&gt;"Active"),"",IF(G451="Completed","Completed",IF(H451="","Missing deadline",IF(H451&lt;TODAY(),"Overdue learning",IF(H451&lt;=TODAY()+30,"Due within 30 days","Scheduled")))))</f>
        <v/>
      </c>
      <c r="V451" s="8">
        <f>IF(OR(A451="",F451&lt;&gt;"Active"),"",IF(G451&lt;&gt;"Completed","Not yet completed",IF(J451="","Missing review date",IF(J451&lt;TODAY(),"Review overdue",IF(J451&lt;=TODAY()+30,"Review within 30 days","Scheduled")))))</f>
        <v/>
      </c>
      <c r="W451" s="8">
        <f>IF(OR(A451="",F451&lt;&gt;"Active"),"",IF(K451="No","Not required",IF(K451&lt;&gt;"Yes","Check requirement",IF(L451="Further support needed","Competence concern",IF(L451="Competence confirmed","Confirmed",IF(M451="","Missing assessment due",IF(M451&lt;TODAY(),"Assessment overdue","Assessment outstanding")))))))</f>
        <v/>
      </c>
      <c r="X451" s="8">
        <f>IF(OR(A451="",F451&lt;&gt;"Active"),"",IF(T451="Closed","Closed",IF(AND(T451="Not needed",Q451="",R451="",S451=""),"No action",IF(OR(Q451="",R451="",S451="",T451&lt;&gt;"Open"),"Check action details",IF(S451&lt;TODAY(),"Action overdue","Action open")))))</f>
        <v/>
      </c>
      <c r="Y451" s="8">
        <f>IF(COUNTA(A451:T451)=0,"",IF(F451="Archived","Archived",IF(OR(A451="",B451="",C451="",D451="",E451="",F451&lt;&gt;"Active",COUNTIF(Roles,B451)=0,COUNTIF(Branches,C451)=0,COUNTIF(LearningStatuses,G451)=0,COUNTIF(AssessmentRequired,K451)=0,COUNTIF(AssessmentStatuses,L451)=0,COUNTIF(ActionStatuses,T451)=0,AND(H451&lt;&gt;"",NOT(ISNUMBER(H451))),AND(I451&lt;&gt;"",OR(NOT(ISNUMBER(I451)),I451&gt;TODAY())),AND(J451&lt;&gt;"",NOT(ISNUMBER(J451))),AND(M451&lt;&gt;"",NOT(ISNUMBER(M451))),AND(N451&lt;&gt;"",OR(NOT(ISNUMBER(N451)),N451&gt;TODAY())),AND(S451&lt;&gt;"",NOT(ISNUMBER(S451))),AND(G451="Completed",OR(I451="",P451="",J451="")),AND(G451&lt;&gt;"Completed",OR(I451&lt;&gt;"",H451="")),AND(K451="No",L451&lt;&gt;"Not required"),AND(K451="Yes",OR(L451="Not required",AND(L451&lt;&gt;"Competence confirmed",M451=""))),AND(OR(L451="Competence confirmed",L451="Further support needed"),OR(N451="",O451="",P451="")),AND(L451="Further support needed",T451&lt;&gt;"Open"),X451="Check action details",AND(T451="Closed",OR(Q451="",R451="",P451=""))),"Check required fields/dates","Recorded - verify evidence")))</f>
        <v/>
      </c>
    </row>
    <row r="452" spans="1:25" ht="32" customHeight="1">
      <c r="A452" s="6"/>
      <c r="B452" s="6"/>
      <c r="C452" s="6"/>
      <c r="D452" s="6"/>
      <c r="E452" s="6"/>
      <c r="F452" s="6"/>
      <c r="G452" s="6"/>
      <c r="H452" s="7"/>
      <c r="I452" s="7"/>
      <c r="J452" s="7"/>
      <c r="K452" s="6"/>
      <c r="L452" s="6"/>
      <c r="M452" s="7"/>
      <c r="N452" s="7"/>
      <c r="O452" s="6"/>
      <c r="P452" s="6"/>
      <c r="Q452" s="6"/>
      <c r="R452" s="6"/>
      <c r="S452" s="7"/>
      <c r="T452" s="6"/>
      <c r="U452" s="8">
        <f>IF(OR(A452="",F452&lt;&gt;"Active"),"",IF(G452="Completed","Completed",IF(H452="","Missing deadline",IF(H452&lt;TODAY(),"Overdue learning",IF(H452&lt;=TODAY()+30,"Due within 30 days","Scheduled")))))</f>
        <v/>
      </c>
      <c r="V452" s="8">
        <f>IF(OR(A452="",F452&lt;&gt;"Active"),"",IF(G452&lt;&gt;"Completed","Not yet completed",IF(J452="","Missing review date",IF(J452&lt;TODAY(),"Review overdue",IF(J452&lt;=TODAY()+30,"Review within 30 days","Scheduled")))))</f>
        <v/>
      </c>
      <c r="W452" s="8">
        <f>IF(OR(A452="",F452&lt;&gt;"Active"),"",IF(K452="No","Not required",IF(K452&lt;&gt;"Yes","Check requirement",IF(L452="Further support needed","Competence concern",IF(L452="Competence confirmed","Confirmed",IF(M452="","Missing assessment due",IF(M452&lt;TODAY(),"Assessment overdue","Assessment outstanding")))))))</f>
        <v/>
      </c>
      <c r="X452" s="8">
        <f>IF(OR(A452="",F452&lt;&gt;"Active"),"",IF(T452="Closed","Closed",IF(AND(T452="Not needed",Q452="",R452="",S452=""),"No action",IF(OR(Q452="",R452="",S452="",T452&lt;&gt;"Open"),"Check action details",IF(S452&lt;TODAY(),"Action overdue","Action open")))))</f>
        <v/>
      </c>
      <c r="Y452" s="8">
        <f>IF(COUNTA(A452:T452)=0,"",IF(F452="Archived","Archived",IF(OR(A452="",B452="",C452="",D452="",E452="",F452&lt;&gt;"Active",COUNTIF(Roles,B452)=0,COUNTIF(Branches,C452)=0,COUNTIF(LearningStatuses,G452)=0,COUNTIF(AssessmentRequired,K452)=0,COUNTIF(AssessmentStatuses,L452)=0,COUNTIF(ActionStatuses,T452)=0,AND(H452&lt;&gt;"",NOT(ISNUMBER(H452))),AND(I452&lt;&gt;"",OR(NOT(ISNUMBER(I452)),I452&gt;TODAY())),AND(J452&lt;&gt;"",NOT(ISNUMBER(J452))),AND(M452&lt;&gt;"",NOT(ISNUMBER(M452))),AND(N452&lt;&gt;"",OR(NOT(ISNUMBER(N452)),N452&gt;TODAY())),AND(S452&lt;&gt;"",NOT(ISNUMBER(S452))),AND(G452="Completed",OR(I452="",P452="",J452="")),AND(G452&lt;&gt;"Completed",OR(I452&lt;&gt;"",H452="")),AND(K452="No",L452&lt;&gt;"Not required"),AND(K452="Yes",OR(L452="Not required",AND(L452&lt;&gt;"Competence confirmed",M452=""))),AND(OR(L452="Competence confirmed",L452="Further support needed"),OR(N452="",O452="",P452="")),AND(L452="Further support needed",T452&lt;&gt;"Open"),X452="Check action details",AND(T452="Closed",OR(Q452="",R452="",P452=""))),"Check required fields/dates","Recorded - verify evidence")))</f>
        <v/>
      </c>
    </row>
    <row r="453" spans="1:25" ht="32" customHeight="1">
      <c r="A453" s="6"/>
      <c r="B453" s="6"/>
      <c r="C453" s="6"/>
      <c r="D453" s="6"/>
      <c r="E453" s="6"/>
      <c r="F453" s="6"/>
      <c r="G453" s="6"/>
      <c r="H453" s="7"/>
      <c r="I453" s="7"/>
      <c r="J453" s="7"/>
      <c r="K453" s="6"/>
      <c r="L453" s="6"/>
      <c r="M453" s="7"/>
      <c r="N453" s="7"/>
      <c r="O453" s="6"/>
      <c r="P453" s="6"/>
      <c r="Q453" s="6"/>
      <c r="R453" s="6"/>
      <c r="S453" s="7"/>
      <c r="T453" s="6"/>
      <c r="U453" s="8">
        <f>IF(OR(A453="",F453&lt;&gt;"Active"),"",IF(G453="Completed","Completed",IF(H453="","Missing deadline",IF(H453&lt;TODAY(),"Overdue learning",IF(H453&lt;=TODAY()+30,"Due within 30 days","Scheduled")))))</f>
        <v/>
      </c>
      <c r="V453" s="8">
        <f>IF(OR(A453="",F453&lt;&gt;"Active"),"",IF(G453&lt;&gt;"Completed","Not yet completed",IF(J453="","Missing review date",IF(J453&lt;TODAY(),"Review overdue",IF(J453&lt;=TODAY()+30,"Review within 30 days","Scheduled")))))</f>
        <v/>
      </c>
      <c r="W453" s="8">
        <f>IF(OR(A453="",F453&lt;&gt;"Active"),"",IF(K453="No","Not required",IF(K453&lt;&gt;"Yes","Check requirement",IF(L453="Further support needed","Competence concern",IF(L453="Competence confirmed","Confirmed",IF(M453="","Missing assessment due",IF(M453&lt;TODAY(),"Assessment overdue","Assessment outstanding")))))))</f>
        <v/>
      </c>
      <c r="X453" s="8">
        <f>IF(OR(A453="",F453&lt;&gt;"Active"),"",IF(T453="Closed","Closed",IF(AND(T453="Not needed",Q453="",R453="",S453=""),"No action",IF(OR(Q453="",R453="",S453="",T453&lt;&gt;"Open"),"Check action details",IF(S453&lt;TODAY(),"Action overdue","Action open")))))</f>
        <v/>
      </c>
      <c r="Y453" s="8">
        <f>IF(COUNTA(A453:T453)=0,"",IF(F453="Archived","Archived",IF(OR(A453="",B453="",C453="",D453="",E453="",F453&lt;&gt;"Active",COUNTIF(Roles,B453)=0,COUNTIF(Branches,C453)=0,COUNTIF(LearningStatuses,G453)=0,COUNTIF(AssessmentRequired,K453)=0,COUNTIF(AssessmentStatuses,L453)=0,COUNTIF(ActionStatuses,T453)=0,AND(H453&lt;&gt;"",NOT(ISNUMBER(H453))),AND(I453&lt;&gt;"",OR(NOT(ISNUMBER(I453)),I453&gt;TODAY())),AND(J453&lt;&gt;"",NOT(ISNUMBER(J453))),AND(M453&lt;&gt;"",NOT(ISNUMBER(M453))),AND(N453&lt;&gt;"",OR(NOT(ISNUMBER(N453)),N453&gt;TODAY())),AND(S453&lt;&gt;"",NOT(ISNUMBER(S453))),AND(G453="Completed",OR(I453="",P453="",J453="")),AND(G453&lt;&gt;"Completed",OR(I453&lt;&gt;"",H453="")),AND(K453="No",L453&lt;&gt;"Not required"),AND(K453="Yes",OR(L453="Not required",AND(L453&lt;&gt;"Competence confirmed",M453=""))),AND(OR(L453="Competence confirmed",L453="Further support needed"),OR(N453="",O453="",P453="")),AND(L453="Further support needed",T453&lt;&gt;"Open"),X453="Check action details",AND(T453="Closed",OR(Q453="",R453="",P453=""))),"Check required fields/dates","Recorded - verify evidence")))</f>
        <v/>
      </c>
    </row>
    <row r="454" spans="1:25" ht="32" customHeight="1">
      <c r="A454" s="6"/>
      <c r="B454" s="6"/>
      <c r="C454" s="6"/>
      <c r="D454" s="6"/>
      <c r="E454" s="6"/>
      <c r="F454" s="6"/>
      <c r="G454" s="6"/>
      <c r="H454" s="7"/>
      <c r="I454" s="7"/>
      <c r="J454" s="7"/>
      <c r="K454" s="6"/>
      <c r="L454" s="6"/>
      <c r="M454" s="7"/>
      <c r="N454" s="7"/>
      <c r="O454" s="6"/>
      <c r="P454" s="6"/>
      <c r="Q454" s="6"/>
      <c r="R454" s="6"/>
      <c r="S454" s="7"/>
      <c r="T454" s="6"/>
      <c r="U454" s="8">
        <f>IF(OR(A454="",F454&lt;&gt;"Active"),"",IF(G454="Completed","Completed",IF(H454="","Missing deadline",IF(H454&lt;TODAY(),"Overdue learning",IF(H454&lt;=TODAY()+30,"Due within 30 days","Scheduled")))))</f>
        <v/>
      </c>
      <c r="V454" s="8">
        <f>IF(OR(A454="",F454&lt;&gt;"Active"),"",IF(G454&lt;&gt;"Completed","Not yet completed",IF(J454="","Missing review date",IF(J454&lt;TODAY(),"Review overdue",IF(J454&lt;=TODAY()+30,"Review within 30 days","Scheduled")))))</f>
        <v/>
      </c>
      <c r="W454" s="8">
        <f>IF(OR(A454="",F454&lt;&gt;"Active"),"",IF(K454="No","Not required",IF(K454&lt;&gt;"Yes","Check requirement",IF(L454="Further support needed","Competence concern",IF(L454="Competence confirmed","Confirmed",IF(M454="","Missing assessment due",IF(M454&lt;TODAY(),"Assessment overdue","Assessment outstanding")))))))</f>
        <v/>
      </c>
      <c r="X454" s="8">
        <f>IF(OR(A454="",F454&lt;&gt;"Active"),"",IF(T454="Closed","Closed",IF(AND(T454="Not needed",Q454="",R454="",S454=""),"No action",IF(OR(Q454="",R454="",S454="",T454&lt;&gt;"Open"),"Check action details",IF(S454&lt;TODAY(),"Action overdue","Action open")))))</f>
        <v/>
      </c>
      <c r="Y454" s="8">
        <f>IF(COUNTA(A454:T454)=0,"",IF(F454="Archived","Archived",IF(OR(A454="",B454="",C454="",D454="",E454="",F454&lt;&gt;"Active",COUNTIF(Roles,B454)=0,COUNTIF(Branches,C454)=0,COUNTIF(LearningStatuses,G454)=0,COUNTIF(AssessmentRequired,K454)=0,COUNTIF(AssessmentStatuses,L454)=0,COUNTIF(ActionStatuses,T454)=0,AND(H454&lt;&gt;"",NOT(ISNUMBER(H454))),AND(I454&lt;&gt;"",OR(NOT(ISNUMBER(I454)),I454&gt;TODAY())),AND(J454&lt;&gt;"",NOT(ISNUMBER(J454))),AND(M454&lt;&gt;"",NOT(ISNUMBER(M454))),AND(N454&lt;&gt;"",OR(NOT(ISNUMBER(N454)),N454&gt;TODAY())),AND(S454&lt;&gt;"",NOT(ISNUMBER(S454))),AND(G454="Completed",OR(I454="",P454="",J454="")),AND(G454&lt;&gt;"Completed",OR(I454&lt;&gt;"",H454="")),AND(K454="No",L454&lt;&gt;"Not required"),AND(K454="Yes",OR(L454="Not required",AND(L454&lt;&gt;"Competence confirmed",M454=""))),AND(OR(L454="Competence confirmed",L454="Further support needed"),OR(N454="",O454="",P454="")),AND(L454="Further support needed",T454&lt;&gt;"Open"),X454="Check action details",AND(T454="Closed",OR(Q454="",R454="",P454=""))),"Check required fields/dates","Recorded - verify evidence")))</f>
        <v/>
      </c>
    </row>
    <row r="455" spans="1:25" ht="32" customHeight="1">
      <c r="A455" s="6"/>
      <c r="B455" s="6"/>
      <c r="C455" s="6"/>
      <c r="D455" s="6"/>
      <c r="E455" s="6"/>
      <c r="F455" s="6"/>
      <c r="G455" s="6"/>
      <c r="H455" s="7"/>
      <c r="I455" s="7"/>
      <c r="J455" s="7"/>
      <c r="K455" s="6"/>
      <c r="L455" s="6"/>
      <c r="M455" s="7"/>
      <c r="N455" s="7"/>
      <c r="O455" s="6"/>
      <c r="P455" s="6"/>
      <c r="Q455" s="6"/>
      <c r="R455" s="6"/>
      <c r="S455" s="7"/>
      <c r="T455" s="6"/>
      <c r="U455" s="8">
        <f>IF(OR(A455="",F455&lt;&gt;"Active"),"",IF(G455="Completed","Completed",IF(H455="","Missing deadline",IF(H455&lt;TODAY(),"Overdue learning",IF(H455&lt;=TODAY()+30,"Due within 30 days","Scheduled")))))</f>
        <v/>
      </c>
      <c r="V455" s="8">
        <f>IF(OR(A455="",F455&lt;&gt;"Active"),"",IF(G455&lt;&gt;"Completed","Not yet completed",IF(J455="","Missing review date",IF(J455&lt;TODAY(),"Review overdue",IF(J455&lt;=TODAY()+30,"Review within 30 days","Scheduled")))))</f>
        <v/>
      </c>
      <c r="W455" s="8">
        <f>IF(OR(A455="",F455&lt;&gt;"Active"),"",IF(K455="No","Not required",IF(K455&lt;&gt;"Yes","Check requirement",IF(L455="Further support needed","Competence concern",IF(L455="Competence confirmed","Confirmed",IF(M455="","Missing assessment due",IF(M455&lt;TODAY(),"Assessment overdue","Assessment outstanding")))))))</f>
        <v/>
      </c>
      <c r="X455" s="8">
        <f>IF(OR(A455="",F455&lt;&gt;"Active"),"",IF(T455="Closed","Closed",IF(AND(T455="Not needed",Q455="",R455="",S455=""),"No action",IF(OR(Q455="",R455="",S455="",T455&lt;&gt;"Open"),"Check action details",IF(S455&lt;TODAY(),"Action overdue","Action open")))))</f>
        <v/>
      </c>
      <c r="Y455" s="8">
        <f>IF(COUNTA(A455:T455)=0,"",IF(F455="Archived","Archived",IF(OR(A455="",B455="",C455="",D455="",E455="",F455&lt;&gt;"Active",COUNTIF(Roles,B455)=0,COUNTIF(Branches,C455)=0,COUNTIF(LearningStatuses,G455)=0,COUNTIF(AssessmentRequired,K455)=0,COUNTIF(AssessmentStatuses,L455)=0,COUNTIF(ActionStatuses,T455)=0,AND(H455&lt;&gt;"",NOT(ISNUMBER(H455))),AND(I455&lt;&gt;"",OR(NOT(ISNUMBER(I455)),I455&gt;TODAY())),AND(J455&lt;&gt;"",NOT(ISNUMBER(J455))),AND(M455&lt;&gt;"",NOT(ISNUMBER(M455))),AND(N455&lt;&gt;"",OR(NOT(ISNUMBER(N455)),N455&gt;TODAY())),AND(S455&lt;&gt;"",NOT(ISNUMBER(S455))),AND(G455="Completed",OR(I455="",P455="",J455="")),AND(G455&lt;&gt;"Completed",OR(I455&lt;&gt;"",H455="")),AND(K455="No",L455&lt;&gt;"Not required"),AND(K455="Yes",OR(L455="Not required",AND(L455&lt;&gt;"Competence confirmed",M455=""))),AND(OR(L455="Competence confirmed",L455="Further support needed"),OR(N455="",O455="",P455="")),AND(L455="Further support needed",T455&lt;&gt;"Open"),X455="Check action details",AND(T455="Closed",OR(Q455="",R455="",P455=""))),"Check required fields/dates","Recorded - verify evidence")))</f>
        <v/>
      </c>
    </row>
    <row r="456" spans="1:25" ht="32" customHeight="1">
      <c r="A456" s="6"/>
      <c r="B456" s="6"/>
      <c r="C456" s="6"/>
      <c r="D456" s="6"/>
      <c r="E456" s="6"/>
      <c r="F456" s="6"/>
      <c r="G456" s="6"/>
      <c r="H456" s="7"/>
      <c r="I456" s="7"/>
      <c r="J456" s="7"/>
      <c r="K456" s="6"/>
      <c r="L456" s="6"/>
      <c r="M456" s="7"/>
      <c r="N456" s="7"/>
      <c r="O456" s="6"/>
      <c r="P456" s="6"/>
      <c r="Q456" s="6"/>
      <c r="R456" s="6"/>
      <c r="S456" s="7"/>
      <c r="T456" s="6"/>
      <c r="U456" s="8">
        <f>IF(OR(A456="",F456&lt;&gt;"Active"),"",IF(G456="Completed","Completed",IF(H456="","Missing deadline",IF(H456&lt;TODAY(),"Overdue learning",IF(H456&lt;=TODAY()+30,"Due within 30 days","Scheduled")))))</f>
        <v/>
      </c>
      <c r="V456" s="8">
        <f>IF(OR(A456="",F456&lt;&gt;"Active"),"",IF(G456&lt;&gt;"Completed","Not yet completed",IF(J456="","Missing review date",IF(J456&lt;TODAY(),"Review overdue",IF(J456&lt;=TODAY()+30,"Review within 30 days","Scheduled")))))</f>
        <v/>
      </c>
      <c r="W456" s="8">
        <f>IF(OR(A456="",F456&lt;&gt;"Active"),"",IF(K456="No","Not required",IF(K456&lt;&gt;"Yes","Check requirement",IF(L456="Further support needed","Competence concern",IF(L456="Competence confirmed","Confirmed",IF(M456="","Missing assessment due",IF(M456&lt;TODAY(),"Assessment overdue","Assessment outstanding")))))))</f>
        <v/>
      </c>
      <c r="X456" s="8">
        <f>IF(OR(A456="",F456&lt;&gt;"Active"),"",IF(T456="Closed","Closed",IF(AND(T456="Not needed",Q456="",R456="",S456=""),"No action",IF(OR(Q456="",R456="",S456="",T456&lt;&gt;"Open"),"Check action details",IF(S456&lt;TODAY(),"Action overdue","Action open")))))</f>
        <v/>
      </c>
      <c r="Y456" s="8">
        <f>IF(COUNTA(A456:T456)=0,"",IF(F456="Archived","Archived",IF(OR(A456="",B456="",C456="",D456="",E456="",F456&lt;&gt;"Active",COUNTIF(Roles,B456)=0,COUNTIF(Branches,C456)=0,COUNTIF(LearningStatuses,G456)=0,COUNTIF(AssessmentRequired,K456)=0,COUNTIF(AssessmentStatuses,L456)=0,COUNTIF(ActionStatuses,T456)=0,AND(H456&lt;&gt;"",NOT(ISNUMBER(H456))),AND(I456&lt;&gt;"",OR(NOT(ISNUMBER(I456)),I456&gt;TODAY())),AND(J456&lt;&gt;"",NOT(ISNUMBER(J456))),AND(M456&lt;&gt;"",NOT(ISNUMBER(M456))),AND(N456&lt;&gt;"",OR(NOT(ISNUMBER(N456)),N456&gt;TODAY())),AND(S456&lt;&gt;"",NOT(ISNUMBER(S456))),AND(G456="Completed",OR(I456="",P456="",J456="")),AND(G456&lt;&gt;"Completed",OR(I456&lt;&gt;"",H456="")),AND(K456="No",L456&lt;&gt;"Not required"),AND(K456="Yes",OR(L456="Not required",AND(L456&lt;&gt;"Competence confirmed",M456=""))),AND(OR(L456="Competence confirmed",L456="Further support needed"),OR(N456="",O456="",P456="")),AND(L456="Further support needed",T456&lt;&gt;"Open"),X456="Check action details",AND(T456="Closed",OR(Q456="",R456="",P456=""))),"Check required fields/dates","Recorded - verify evidence")))</f>
        <v/>
      </c>
    </row>
    <row r="457" spans="1:25" ht="32" customHeight="1">
      <c r="A457" s="6"/>
      <c r="B457" s="6"/>
      <c r="C457" s="6"/>
      <c r="D457" s="6"/>
      <c r="E457" s="6"/>
      <c r="F457" s="6"/>
      <c r="G457" s="6"/>
      <c r="H457" s="7"/>
      <c r="I457" s="7"/>
      <c r="J457" s="7"/>
      <c r="K457" s="6"/>
      <c r="L457" s="6"/>
      <c r="M457" s="7"/>
      <c r="N457" s="7"/>
      <c r="O457" s="6"/>
      <c r="P457" s="6"/>
      <c r="Q457" s="6"/>
      <c r="R457" s="6"/>
      <c r="S457" s="7"/>
      <c r="T457" s="6"/>
      <c r="U457" s="8">
        <f>IF(OR(A457="",F457&lt;&gt;"Active"),"",IF(G457="Completed","Completed",IF(H457="","Missing deadline",IF(H457&lt;TODAY(),"Overdue learning",IF(H457&lt;=TODAY()+30,"Due within 30 days","Scheduled")))))</f>
        <v/>
      </c>
      <c r="V457" s="8">
        <f>IF(OR(A457="",F457&lt;&gt;"Active"),"",IF(G457&lt;&gt;"Completed","Not yet completed",IF(J457="","Missing review date",IF(J457&lt;TODAY(),"Review overdue",IF(J457&lt;=TODAY()+30,"Review within 30 days","Scheduled")))))</f>
        <v/>
      </c>
      <c r="W457" s="8">
        <f>IF(OR(A457="",F457&lt;&gt;"Active"),"",IF(K457="No","Not required",IF(K457&lt;&gt;"Yes","Check requirement",IF(L457="Further support needed","Competence concern",IF(L457="Competence confirmed","Confirmed",IF(M457="","Missing assessment due",IF(M457&lt;TODAY(),"Assessment overdue","Assessment outstanding")))))))</f>
        <v/>
      </c>
      <c r="X457" s="8">
        <f>IF(OR(A457="",F457&lt;&gt;"Active"),"",IF(T457="Closed","Closed",IF(AND(T457="Not needed",Q457="",R457="",S457=""),"No action",IF(OR(Q457="",R457="",S457="",T457&lt;&gt;"Open"),"Check action details",IF(S457&lt;TODAY(),"Action overdue","Action open")))))</f>
        <v/>
      </c>
      <c r="Y457" s="8">
        <f>IF(COUNTA(A457:T457)=0,"",IF(F457="Archived","Archived",IF(OR(A457="",B457="",C457="",D457="",E457="",F457&lt;&gt;"Active",COUNTIF(Roles,B457)=0,COUNTIF(Branches,C457)=0,COUNTIF(LearningStatuses,G457)=0,COUNTIF(AssessmentRequired,K457)=0,COUNTIF(AssessmentStatuses,L457)=0,COUNTIF(ActionStatuses,T457)=0,AND(H457&lt;&gt;"",NOT(ISNUMBER(H457))),AND(I457&lt;&gt;"",OR(NOT(ISNUMBER(I457)),I457&gt;TODAY())),AND(J457&lt;&gt;"",NOT(ISNUMBER(J457))),AND(M457&lt;&gt;"",NOT(ISNUMBER(M457))),AND(N457&lt;&gt;"",OR(NOT(ISNUMBER(N457)),N457&gt;TODAY())),AND(S457&lt;&gt;"",NOT(ISNUMBER(S457))),AND(G457="Completed",OR(I457="",P457="",J457="")),AND(G457&lt;&gt;"Completed",OR(I457&lt;&gt;"",H457="")),AND(K457="No",L457&lt;&gt;"Not required"),AND(K457="Yes",OR(L457="Not required",AND(L457&lt;&gt;"Competence confirmed",M457=""))),AND(OR(L457="Competence confirmed",L457="Further support needed"),OR(N457="",O457="",P457="")),AND(L457="Further support needed",T457&lt;&gt;"Open"),X457="Check action details",AND(T457="Closed",OR(Q457="",R457="",P457=""))),"Check required fields/dates","Recorded - verify evidence")))</f>
        <v/>
      </c>
    </row>
    <row r="458" spans="1:25" ht="32" customHeight="1">
      <c r="A458" s="6"/>
      <c r="B458" s="6"/>
      <c r="C458" s="6"/>
      <c r="D458" s="6"/>
      <c r="E458" s="6"/>
      <c r="F458" s="6"/>
      <c r="G458" s="6"/>
      <c r="H458" s="7"/>
      <c r="I458" s="7"/>
      <c r="J458" s="7"/>
      <c r="K458" s="6"/>
      <c r="L458" s="6"/>
      <c r="M458" s="7"/>
      <c r="N458" s="7"/>
      <c r="O458" s="6"/>
      <c r="P458" s="6"/>
      <c r="Q458" s="6"/>
      <c r="R458" s="6"/>
      <c r="S458" s="7"/>
      <c r="T458" s="6"/>
      <c r="U458" s="8">
        <f>IF(OR(A458="",F458&lt;&gt;"Active"),"",IF(G458="Completed","Completed",IF(H458="","Missing deadline",IF(H458&lt;TODAY(),"Overdue learning",IF(H458&lt;=TODAY()+30,"Due within 30 days","Scheduled")))))</f>
        <v/>
      </c>
      <c r="V458" s="8">
        <f>IF(OR(A458="",F458&lt;&gt;"Active"),"",IF(G458&lt;&gt;"Completed","Not yet completed",IF(J458="","Missing review date",IF(J458&lt;TODAY(),"Review overdue",IF(J458&lt;=TODAY()+30,"Review within 30 days","Scheduled")))))</f>
        <v/>
      </c>
      <c r="W458" s="8">
        <f>IF(OR(A458="",F458&lt;&gt;"Active"),"",IF(K458="No","Not required",IF(K458&lt;&gt;"Yes","Check requirement",IF(L458="Further support needed","Competence concern",IF(L458="Competence confirmed","Confirmed",IF(M458="","Missing assessment due",IF(M458&lt;TODAY(),"Assessment overdue","Assessment outstanding")))))))</f>
        <v/>
      </c>
      <c r="X458" s="8">
        <f>IF(OR(A458="",F458&lt;&gt;"Active"),"",IF(T458="Closed","Closed",IF(AND(T458="Not needed",Q458="",R458="",S458=""),"No action",IF(OR(Q458="",R458="",S458="",T458&lt;&gt;"Open"),"Check action details",IF(S458&lt;TODAY(),"Action overdue","Action open")))))</f>
        <v/>
      </c>
      <c r="Y458" s="8">
        <f>IF(COUNTA(A458:T458)=0,"",IF(F458="Archived","Archived",IF(OR(A458="",B458="",C458="",D458="",E458="",F458&lt;&gt;"Active",COUNTIF(Roles,B458)=0,COUNTIF(Branches,C458)=0,COUNTIF(LearningStatuses,G458)=0,COUNTIF(AssessmentRequired,K458)=0,COUNTIF(AssessmentStatuses,L458)=0,COUNTIF(ActionStatuses,T458)=0,AND(H458&lt;&gt;"",NOT(ISNUMBER(H458))),AND(I458&lt;&gt;"",OR(NOT(ISNUMBER(I458)),I458&gt;TODAY())),AND(J458&lt;&gt;"",NOT(ISNUMBER(J458))),AND(M458&lt;&gt;"",NOT(ISNUMBER(M458))),AND(N458&lt;&gt;"",OR(NOT(ISNUMBER(N458)),N458&gt;TODAY())),AND(S458&lt;&gt;"",NOT(ISNUMBER(S458))),AND(G458="Completed",OR(I458="",P458="",J458="")),AND(G458&lt;&gt;"Completed",OR(I458&lt;&gt;"",H458="")),AND(K458="No",L458&lt;&gt;"Not required"),AND(K458="Yes",OR(L458="Not required",AND(L458&lt;&gt;"Competence confirmed",M458=""))),AND(OR(L458="Competence confirmed",L458="Further support needed"),OR(N458="",O458="",P458="")),AND(L458="Further support needed",T458&lt;&gt;"Open"),X458="Check action details",AND(T458="Closed",OR(Q458="",R458="",P458=""))),"Check required fields/dates","Recorded - verify evidence")))</f>
        <v/>
      </c>
    </row>
    <row r="459" spans="1:25" ht="32" customHeight="1">
      <c r="A459" s="6"/>
      <c r="B459" s="6"/>
      <c r="C459" s="6"/>
      <c r="D459" s="6"/>
      <c r="E459" s="6"/>
      <c r="F459" s="6"/>
      <c r="G459" s="6"/>
      <c r="H459" s="7"/>
      <c r="I459" s="7"/>
      <c r="J459" s="7"/>
      <c r="K459" s="6"/>
      <c r="L459" s="6"/>
      <c r="M459" s="7"/>
      <c r="N459" s="7"/>
      <c r="O459" s="6"/>
      <c r="P459" s="6"/>
      <c r="Q459" s="6"/>
      <c r="R459" s="6"/>
      <c r="S459" s="7"/>
      <c r="T459" s="6"/>
      <c r="U459" s="8">
        <f>IF(OR(A459="",F459&lt;&gt;"Active"),"",IF(G459="Completed","Completed",IF(H459="","Missing deadline",IF(H459&lt;TODAY(),"Overdue learning",IF(H459&lt;=TODAY()+30,"Due within 30 days","Scheduled")))))</f>
        <v/>
      </c>
      <c r="V459" s="8">
        <f>IF(OR(A459="",F459&lt;&gt;"Active"),"",IF(G459&lt;&gt;"Completed","Not yet completed",IF(J459="","Missing review date",IF(J459&lt;TODAY(),"Review overdue",IF(J459&lt;=TODAY()+30,"Review within 30 days","Scheduled")))))</f>
        <v/>
      </c>
      <c r="W459" s="8">
        <f>IF(OR(A459="",F459&lt;&gt;"Active"),"",IF(K459="No","Not required",IF(K459&lt;&gt;"Yes","Check requirement",IF(L459="Further support needed","Competence concern",IF(L459="Competence confirmed","Confirmed",IF(M459="","Missing assessment due",IF(M459&lt;TODAY(),"Assessment overdue","Assessment outstanding")))))))</f>
        <v/>
      </c>
      <c r="X459" s="8">
        <f>IF(OR(A459="",F459&lt;&gt;"Active"),"",IF(T459="Closed","Closed",IF(AND(T459="Not needed",Q459="",R459="",S459=""),"No action",IF(OR(Q459="",R459="",S459="",T459&lt;&gt;"Open"),"Check action details",IF(S459&lt;TODAY(),"Action overdue","Action open")))))</f>
        <v/>
      </c>
      <c r="Y459" s="8">
        <f>IF(COUNTA(A459:T459)=0,"",IF(F459="Archived","Archived",IF(OR(A459="",B459="",C459="",D459="",E459="",F459&lt;&gt;"Active",COUNTIF(Roles,B459)=0,COUNTIF(Branches,C459)=0,COUNTIF(LearningStatuses,G459)=0,COUNTIF(AssessmentRequired,K459)=0,COUNTIF(AssessmentStatuses,L459)=0,COUNTIF(ActionStatuses,T459)=0,AND(H459&lt;&gt;"",NOT(ISNUMBER(H459))),AND(I459&lt;&gt;"",OR(NOT(ISNUMBER(I459)),I459&gt;TODAY())),AND(J459&lt;&gt;"",NOT(ISNUMBER(J459))),AND(M459&lt;&gt;"",NOT(ISNUMBER(M459))),AND(N459&lt;&gt;"",OR(NOT(ISNUMBER(N459)),N459&gt;TODAY())),AND(S459&lt;&gt;"",NOT(ISNUMBER(S459))),AND(G459="Completed",OR(I459="",P459="",J459="")),AND(G459&lt;&gt;"Completed",OR(I459&lt;&gt;"",H459="")),AND(K459="No",L459&lt;&gt;"Not required"),AND(K459="Yes",OR(L459="Not required",AND(L459&lt;&gt;"Competence confirmed",M459=""))),AND(OR(L459="Competence confirmed",L459="Further support needed"),OR(N459="",O459="",P459="")),AND(L459="Further support needed",T459&lt;&gt;"Open"),X459="Check action details",AND(T459="Closed",OR(Q459="",R459="",P459=""))),"Check required fields/dates","Recorded - verify evidence")))</f>
        <v/>
      </c>
    </row>
    <row r="460" spans="1:25" ht="32" customHeight="1">
      <c r="A460" s="6"/>
      <c r="B460" s="6"/>
      <c r="C460" s="6"/>
      <c r="D460" s="6"/>
      <c r="E460" s="6"/>
      <c r="F460" s="6"/>
      <c r="G460" s="6"/>
      <c r="H460" s="7"/>
      <c r="I460" s="7"/>
      <c r="J460" s="7"/>
      <c r="K460" s="6"/>
      <c r="L460" s="6"/>
      <c r="M460" s="7"/>
      <c r="N460" s="7"/>
      <c r="O460" s="6"/>
      <c r="P460" s="6"/>
      <c r="Q460" s="6"/>
      <c r="R460" s="6"/>
      <c r="S460" s="7"/>
      <c r="T460" s="6"/>
      <c r="U460" s="8">
        <f>IF(OR(A460="",F460&lt;&gt;"Active"),"",IF(G460="Completed","Completed",IF(H460="","Missing deadline",IF(H460&lt;TODAY(),"Overdue learning",IF(H460&lt;=TODAY()+30,"Due within 30 days","Scheduled")))))</f>
        <v/>
      </c>
      <c r="V460" s="8">
        <f>IF(OR(A460="",F460&lt;&gt;"Active"),"",IF(G460&lt;&gt;"Completed","Not yet completed",IF(J460="","Missing review date",IF(J460&lt;TODAY(),"Review overdue",IF(J460&lt;=TODAY()+30,"Review within 30 days","Scheduled")))))</f>
        <v/>
      </c>
      <c r="W460" s="8">
        <f>IF(OR(A460="",F460&lt;&gt;"Active"),"",IF(K460="No","Not required",IF(K460&lt;&gt;"Yes","Check requirement",IF(L460="Further support needed","Competence concern",IF(L460="Competence confirmed","Confirmed",IF(M460="","Missing assessment due",IF(M460&lt;TODAY(),"Assessment overdue","Assessment outstanding")))))))</f>
        <v/>
      </c>
      <c r="X460" s="8">
        <f>IF(OR(A460="",F460&lt;&gt;"Active"),"",IF(T460="Closed","Closed",IF(AND(T460="Not needed",Q460="",R460="",S460=""),"No action",IF(OR(Q460="",R460="",S460="",T460&lt;&gt;"Open"),"Check action details",IF(S460&lt;TODAY(),"Action overdue","Action open")))))</f>
        <v/>
      </c>
      <c r="Y460" s="8">
        <f>IF(COUNTA(A460:T460)=0,"",IF(F460="Archived","Archived",IF(OR(A460="",B460="",C460="",D460="",E460="",F460&lt;&gt;"Active",COUNTIF(Roles,B460)=0,COUNTIF(Branches,C460)=0,COUNTIF(LearningStatuses,G460)=0,COUNTIF(AssessmentRequired,K460)=0,COUNTIF(AssessmentStatuses,L460)=0,COUNTIF(ActionStatuses,T460)=0,AND(H460&lt;&gt;"",NOT(ISNUMBER(H460))),AND(I460&lt;&gt;"",OR(NOT(ISNUMBER(I460)),I460&gt;TODAY())),AND(J460&lt;&gt;"",NOT(ISNUMBER(J460))),AND(M460&lt;&gt;"",NOT(ISNUMBER(M460))),AND(N460&lt;&gt;"",OR(NOT(ISNUMBER(N460)),N460&gt;TODAY())),AND(S460&lt;&gt;"",NOT(ISNUMBER(S460))),AND(G460="Completed",OR(I460="",P460="",J460="")),AND(G460&lt;&gt;"Completed",OR(I460&lt;&gt;"",H460="")),AND(K460="No",L460&lt;&gt;"Not required"),AND(K460="Yes",OR(L460="Not required",AND(L460&lt;&gt;"Competence confirmed",M460=""))),AND(OR(L460="Competence confirmed",L460="Further support needed"),OR(N460="",O460="",P460="")),AND(L460="Further support needed",T460&lt;&gt;"Open"),X460="Check action details",AND(T460="Closed",OR(Q460="",R460="",P460=""))),"Check required fields/dates","Recorded - verify evidence")))</f>
        <v/>
      </c>
    </row>
    <row r="461" spans="1:25" ht="32" customHeight="1">
      <c r="A461" s="6"/>
      <c r="B461" s="6"/>
      <c r="C461" s="6"/>
      <c r="D461" s="6"/>
      <c r="E461" s="6"/>
      <c r="F461" s="6"/>
      <c r="G461" s="6"/>
      <c r="H461" s="7"/>
      <c r="I461" s="7"/>
      <c r="J461" s="7"/>
      <c r="K461" s="6"/>
      <c r="L461" s="6"/>
      <c r="M461" s="7"/>
      <c r="N461" s="7"/>
      <c r="O461" s="6"/>
      <c r="P461" s="6"/>
      <c r="Q461" s="6"/>
      <c r="R461" s="6"/>
      <c r="S461" s="7"/>
      <c r="T461" s="6"/>
      <c r="U461" s="8">
        <f>IF(OR(A461="",F461&lt;&gt;"Active"),"",IF(G461="Completed","Completed",IF(H461="","Missing deadline",IF(H461&lt;TODAY(),"Overdue learning",IF(H461&lt;=TODAY()+30,"Due within 30 days","Scheduled")))))</f>
        <v/>
      </c>
      <c r="V461" s="8">
        <f>IF(OR(A461="",F461&lt;&gt;"Active"),"",IF(G461&lt;&gt;"Completed","Not yet completed",IF(J461="","Missing review date",IF(J461&lt;TODAY(),"Review overdue",IF(J461&lt;=TODAY()+30,"Review within 30 days","Scheduled")))))</f>
        <v/>
      </c>
      <c r="W461" s="8">
        <f>IF(OR(A461="",F461&lt;&gt;"Active"),"",IF(K461="No","Not required",IF(K461&lt;&gt;"Yes","Check requirement",IF(L461="Further support needed","Competence concern",IF(L461="Competence confirmed","Confirmed",IF(M461="","Missing assessment due",IF(M461&lt;TODAY(),"Assessment overdue","Assessment outstanding")))))))</f>
        <v/>
      </c>
      <c r="X461" s="8">
        <f>IF(OR(A461="",F461&lt;&gt;"Active"),"",IF(T461="Closed","Closed",IF(AND(T461="Not needed",Q461="",R461="",S461=""),"No action",IF(OR(Q461="",R461="",S461="",T461&lt;&gt;"Open"),"Check action details",IF(S461&lt;TODAY(),"Action overdue","Action open")))))</f>
        <v/>
      </c>
      <c r="Y461" s="8">
        <f>IF(COUNTA(A461:T461)=0,"",IF(F461="Archived","Archived",IF(OR(A461="",B461="",C461="",D461="",E461="",F461&lt;&gt;"Active",COUNTIF(Roles,B461)=0,COUNTIF(Branches,C461)=0,COUNTIF(LearningStatuses,G461)=0,COUNTIF(AssessmentRequired,K461)=0,COUNTIF(AssessmentStatuses,L461)=0,COUNTIF(ActionStatuses,T461)=0,AND(H461&lt;&gt;"",NOT(ISNUMBER(H461))),AND(I461&lt;&gt;"",OR(NOT(ISNUMBER(I461)),I461&gt;TODAY())),AND(J461&lt;&gt;"",NOT(ISNUMBER(J461))),AND(M461&lt;&gt;"",NOT(ISNUMBER(M461))),AND(N461&lt;&gt;"",OR(NOT(ISNUMBER(N461)),N461&gt;TODAY())),AND(S461&lt;&gt;"",NOT(ISNUMBER(S461))),AND(G461="Completed",OR(I461="",P461="",J461="")),AND(G461&lt;&gt;"Completed",OR(I461&lt;&gt;"",H461="")),AND(K461="No",L461&lt;&gt;"Not required"),AND(K461="Yes",OR(L461="Not required",AND(L461&lt;&gt;"Competence confirmed",M461=""))),AND(OR(L461="Competence confirmed",L461="Further support needed"),OR(N461="",O461="",P461="")),AND(L461="Further support needed",T461&lt;&gt;"Open"),X461="Check action details",AND(T461="Closed",OR(Q461="",R461="",P461=""))),"Check required fields/dates","Recorded - verify evidence")))</f>
        <v/>
      </c>
    </row>
    <row r="462" spans="1:25" ht="32" customHeight="1">
      <c r="A462" s="6"/>
      <c r="B462" s="6"/>
      <c r="C462" s="6"/>
      <c r="D462" s="6"/>
      <c r="E462" s="6"/>
      <c r="F462" s="6"/>
      <c r="G462" s="6"/>
      <c r="H462" s="7"/>
      <c r="I462" s="7"/>
      <c r="J462" s="7"/>
      <c r="K462" s="6"/>
      <c r="L462" s="6"/>
      <c r="M462" s="7"/>
      <c r="N462" s="7"/>
      <c r="O462" s="6"/>
      <c r="P462" s="6"/>
      <c r="Q462" s="6"/>
      <c r="R462" s="6"/>
      <c r="S462" s="7"/>
      <c r="T462" s="6"/>
      <c r="U462" s="8">
        <f>IF(OR(A462="",F462&lt;&gt;"Active"),"",IF(G462="Completed","Completed",IF(H462="","Missing deadline",IF(H462&lt;TODAY(),"Overdue learning",IF(H462&lt;=TODAY()+30,"Due within 30 days","Scheduled")))))</f>
        <v/>
      </c>
      <c r="V462" s="8">
        <f>IF(OR(A462="",F462&lt;&gt;"Active"),"",IF(G462&lt;&gt;"Completed","Not yet completed",IF(J462="","Missing review date",IF(J462&lt;TODAY(),"Review overdue",IF(J462&lt;=TODAY()+30,"Review within 30 days","Scheduled")))))</f>
        <v/>
      </c>
      <c r="W462" s="8">
        <f>IF(OR(A462="",F462&lt;&gt;"Active"),"",IF(K462="No","Not required",IF(K462&lt;&gt;"Yes","Check requirement",IF(L462="Further support needed","Competence concern",IF(L462="Competence confirmed","Confirmed",IF(M462="","Missing assessment due",IF(M462&lt;TODAY(),"Assessment overdue","Assessment outstanding")))))))</f>
        <v/>
      </c>
      <c r="X462" s="8">
        <f>IF(OR(A462="",F462&lt;&gt;"Active"),"",IF(T462="Closed","Closed",IF(AND(T462="Not needed",Q462="",R462="",S462=""),"No action",IF(OR(Q462="",R462="",S462="",T462&lt;&gt;"Open"),"Check action details",IF(S462&lt;TODAY(),"Action overdue","Action open")))))</f>
        <v/>
      </c>
      <c r="Y462" s="8">
        <f>IF(COUNTA(A462:T462)=0,"",IF(F462="Archived","Archived",IF(OR(A462="",B462="",C462="",D462="",E462="",F462&lt;&gt;"Active",COUNTIF(Roles,B462)=0,COUNTIF(Branches,C462)=0,COUNTIF(LearningStatuses,G462)=0,COUNTIF(AssessmentRequired,K462)=0,COUNTIF(AssessmentStatuses,L462)=0,COUNTIF(ActionStatuses,T462)=0,AND(H462&lt;&gt;"",NOT(ISNUMBER(H462))),AND(I462&lt;&gt;"",OR(NOT(ISNUMBER(I462)),I462&gt;TODAY())),AND(J462&lt;&gt;"",NOT(ISNUMBER(J462))),AND(M462&lt;&gt;"",NOT(ISNUMBER(M462))),AND(N462&lt;&gt;"",OR(NOT(ISNUMBER(N462)),N462&gt;TODAY())),AND(S462&lt;&gt;"",NOT(ISNUMBER(S462))),AND(G462="Completed",OR(I462="",P462="",J462="")),AND(G462&lt;&gt;"Completed",OR(I462&lt;&gt;"",H462="")),AND(K462="No",L462&lt;&gt;"Not required"),AND(K462="Yes",OR(L462="Not required",AND(L462&lt;&gt;"Competence confirmed",M462=""))),AND(OR(L462="Competence confirmed",L462="Further support needed"),OR(N462="",O462="",P462="")),AND(L462="Further support needed",T462&lt;&gt;"Open"),X462="Check action details",AND(T462="Closed",OR(Q462="",R462="",P462=""))),"Check required fields/dates","Recorded - verify evidence")))</f>
        <v/>
      </c>
    </row>
    <row r="463" spans="1:25" ht="32" customHeight="1">
      <c r="A463" s="6"/>
      <c r="B463" s="6"/>
      <c r="C463" s="6"/>
      <c r="D463" s="6"/>
      <c r="E463" s="6"/>
      <c r="F463" s="6"/>
      <c r="G463" s="6"/>
      <c r="H463" s="7"/>
      <c r="I463" s="7"/>
      <c r="J463" s="7"/>
      <c r="K463" s="6"/>
      <c r="L463" s="6"/>
      <c r="M463" s="7"/>
      <c r="N463" s="7"/>
      <c r="O463" s="6"/>
      <c r="P463" s="6"/>
      <c r="Q463" s="6"/>
      <c r="R463" s="6"/>
      <c r="S463" s="7"/>
      <c r="T463" s="6"/>
      <c r="U463" s="8">
        <f>IF(OR(A463="",F463&lt;&gt;"Active"),"",IF(G463="Completed","Completed",IF(H463="","Missing deadline",IF(H463&lt;TODAY(),"Overdue learning",IF(H463&lt;=TODAY()+30,"Due within 30 days","Scheduled")))))</f>
        <v/>
      </c>
      <c r="V463" s="8">
        <f>IF(OR(A463="",F463&lt;&gt;"Active"),"",IF(G463&lt;&gt;"Completed","Not yet completed",IF(J463="","Missing review date",IF(J463&lt;TODAY(),"Review overdue",IF(J463&lt;=TODAY()+30,"Review within 30 days","Scheduled")))))</f>
        <v/>
      </c>
      <c r="W463" s="8">
        <f>IF(OR(A463="",F463&lt;&gt;"Active"),"",IF(K463="No","Not required",IF(K463&lt;&gt;"Yes","Check requirement",IF(L463="Further support needed","Competence concern",IF(L463="Competence confirmed","Confirmed",IF(M463="","Missing assessment due",IF(M463&lt;TODAY(),"Assessment overdue","Assessment outstanding")))))))</f>
        <v/>
      </c>
      <c r="X463" s="8">
        <f>IF(OR(A463="",F463&lt;&gt;"Active"),"",IF(T463="Closed","Closed",IF(AND(T463="Not needed",Q463="",R463="",S463=""),"No action",IF(OR(Q463="",R463="",S463="",T463&lt;&gt;"Open"),"Check action details",IF(S463&lt;TODAY(),"Action overdue","Action open")))))</f>
        <v/>
      </c>
      <c r="Y463" s="8">
        <f>IF(COUNTA(A463:T463)=0,"",IF(F463="Archived","Archived",IF(OR(A463="",B463="",C463="",D463="",E463="",F463&lt;&gt;"Active",COUNTIF(Roles,B463)=0,COUNTIF(Branches,C463)=0,COUNTIF(LearningStatuses,G463)=0,COUNTIF(AssessmentRequired,K463)=0,COUNTIF(AssessmentStatuses,L463)=0,COUNTIF(ActionStatuses,T463)=0,AND(H463&lt;&gt;"",NOT(ISNUMBER(H463))),AND(I463&lt;&gt;"",OR(NOT(ISNUMBER(I463)),I463&gt;TODAY())),AND(J463&lt;&gt;"",NOT(ISNUMBER(J463))),AND(M463&lt;&gt;"",NOT(ISNUMBER(M463))),AND(N463&lt;&gt;"",OR(NOT(ISNUMBER(N463)),N463&gt;TODAY())),AND(S463&lt;&gt;"",NOT(ISNUMBER(S463))),AND(G463="Completed",OR(I463="",P463="",J463="")),AND(G463&lt;&gt;"Completed",OR(I463&lt;&gt;"",H463="")),AND(K463="No",L463&lt;&gt;"Not required"),AND(K463="Yes",OR(L463="Not required",AND(L463&lt;&gt;"Competence confirmed",M463=""))),AND(OR(L463="Competence confirmed",L463="Further support needed"),OR(N463="",O463="",P463="")),AND(L463="Further support needed",T463&lt;&gt;"Open"),X463="Check action details",AND(T463="Closed",OR(Q463="",R463="",P463=""))),"Check required fields/dates","Recorded - verify evidence")))</f>
        <v/>
      </c>
    </row>
    <row r="464" spans="1:25" ht="32" customHeight="1">
      <c r="A464" s="6"/>
      <c r="B464" s="6"/>
      <c r="C464" s="6"/>
      <c r="D464" s="6"/>
      <c r="E464" s="6"/>
      <c r="F464" s="6"/>
      <c r="G464" s="6"/>
      <c r="H464" s="7"/>
      <c r="I464" s="7"/>
      <c r="J464" s="7"/>
      <c r="K464" s="6"/>
      <c r="L464" s="6"/>
      <c r="M464" s="7"/>
      <c r="N464" s="7"/>
      <c r="O464" s="6"/>
      <c r="P464" s="6"/>
      <c r="Q464" s="6"/>
      <c r="R464" s="6"/>
      <c r="S464" s="7"/>
      <c r="T464" s="6"/>
      <c r="U464" s="8">
        <f>IF(OR(A464="",F464&lt;&gt;"Active"),"",IF(G464="Completed","Completed",IF(H464="","Missing deadline",IF(H464&lt;TODAY(),"Overdue learning",IF(H464&lt;=TODAY()+30,"Due within 30 days","Scheduled")))))</f>
        <v/>
      </c>
      <c r="V464" s="8">
        <f>IF(OR(A464="",F464&lt;&gt;"Active"),"",IF(G464&lt;&gt;"Completed","Not yet completed",IF(J464="","Missing review date",IF(J464&lt;TODAY(),"Review overdue",IF(J464&lt;=TODAY()+30,"Review within 30 days","Scheduled")))))</f>
        <v/>
      </c>
      <c r="W464" s="8">
        <f>IF(OR(A464="",F464&lt;&gt;"Active"),"",IF(K464="No","Not required",IF(K464&lt;&gt;"Yes","Check requirement",IF(L464="Further support needed","Competence concern",IF(L464="Competence confirmed","Confirmed",IF(M464="","Missing assessment due",IF(M464&lt;TODAY(),"Assessment overdue","Assessment outstanding")))))))</f>
        <v/>
      </c>
      <c r="X464" s="8">
        <f>IF(OR(A464="",F464&lt;&gt;"Active"),"",IF(T464="Closed","Closed",IF(AND(T464="Not needed",Q464="",R464="",S464=""),"No action",IF(OR(Q464="",R464="",S464="",T464&lt;&gt;"Open"),"Check action details",IF(S464&lt;TODAY(),"Action overdue","Action open")))))</f>
        <v/>
      </c>
      <c r="Y464" s="8">
        <f>IF(COUNTA(A464:T464)=0,"",IF(F464="Archived","Archived",IF(OR(A464="",B464="",C464="",D464="",E464="",F464&lt;&gt;"Active",COUNTIF(Roles,B464)=0,COUNTIF(Branches,C464)=0,COUNTIF(LearningStatuses,G464)=0,COUNTIF(AssessmentRequired,K464)=0,COUNTIF(AssessmentStatuses,L464)=0,COUNTIF(ActionStatuses,T464)=0,AND(H464&lt;&gt;"",NOT(ISNUMBER(H464))),AND(I464&lt;&gt;"",OR(NOT(ISNUMBER(I464)),I464&gt;TODAY())),AND(J464&lt;&gt;"",NOT(ISNUMBER(J464))),AND(M464&lt;&gt;"",NOT(ISNUMBER(M464))),AND(N464&lt;&gt;"",OR(NOT(ISNUMBER(N464)),N464&gt;TODAY())),AND(S464&lt;&gt;"",NOT(ISNUMBER(S464))),AND(G464="Completed",OR(I464="",P464="",J464="")),AND(G464&lt;&gt;"Completed",OR(I464&lt;&gt;"",H464="")),AND(K464="No",L464&lt;&gt;"Not required"),AND(K464="Yes",OR(L464="Not required",AND(L464&lt;&gt;"Competence confirmed",M464=""))),AND(OR(L464="Competence confirmed",L464="Further support needed"),OR(N464="",O464="",P464="")),AND(L464="Further support needed",T464&lt;&gt;"Open"),X464="Check action details",AND(T464="Closed",OR(Q464="",R464="",P464=""))),"Check required fields/dates","Recorded - verify evidence")))</f>
        <v/>
      </c>
    </row>
    <row r="465" spans="1:25" ht="32" customHeight="1">
      <c r="A465" s="6"/>
      <c r="B465" s="6"/>
      <c r="C465" s="6"/>
      <c r="D465" s="6"/>
      <c r="E465" s="6"/>
      <c r="F465" s="6"/>
      <c r="G465" s="6"/>
      <c r="H465" s="7"/>
      <c r="I465" s="7"/>
      <c r="J465" s="7"/>
      <c r="K465" s="6"/>
      <c r="L465" s="6"/>
      <c r="M465" s="7"/>
      <c r="N465" s="7"/>
      <c r="O465" s="6"/>
      <c r="P465" s="6"/>
      <c r="Q465" s="6"/>
      <c r="R465" s="6"/>
      <c r="S465" s="7"/>
      <c r="T465" s="6"/>
      <c r="U465" s="8">
        <f>IF(OR(A465="",F465&lt;&gt;"Active"),"",IF(G465="Completed","Completed",IF(H465="","Missing deadline",IF(H465&lt;TODAY(),"Overdue learning",IF(H465&lt;=TODAY()+30,"Due within 30 days","Scheduled")))))</f>
        <v/>
      </c>
      <c r="V465" s="8">
        <f>IF(OR(A465="",F465&lt;&gt;"Active"),"",IF(G465&lt;&gt;"Completed","Not yet completed",IF(J465="","Missing review date",IF(J465&lt;TODAY(),"Review overdue",IF(J465&lt;=TODAY()+30,"Review within 30 days","Scheduled")))))</f>
        <v/>
      </c>
      <c r="W465" s="8">
        <f>IF(OR(A465="",F465&lt;&gt;"Active"),"",IF(K465="No","Not required",IF(K465&lt;&gt;"Yes","Check requirement",IF(L465="Further support needed","Competence concern",IF(L465="Competence confirmed","Confirmed",IF(M465="","Missing assessment due",IF(M465&lt;TODAY(),"Assessment overdue","Assessment outstanding")))))))</f>
        <v/>
      </c>
      <c r="X465" s="8">
        <f>IF(OR(A465="",F465&lt;&gt;"Active"),"",IF(T465="Closed","Closed",IF(AND(T465="Not needed",Q465="",R465="",S465=""),"No action",IF(OR(Q465="",R465="",S465="",T465&lt;&gt;"Open"),"Check action details",IF(S465&lt;TODAY(),"Action overdue","Action open")))))</f>
        <v/>
      </c>
      <c r="Y465" s="8">
        <f>IF(COUNTA(A465:T465)=0,"",IF(F465="Archived","Archived",IF(OR(A465="",B465="",C465="",D465="",E465="",F465&lt;&gt;"Active",COUNTIF(Roles,B465)=0,COUNTIF(Branches,C465)=0,COUNTIF(LearningStatuses,G465)=0,COUNTIF(AssessmentRequired,K465)=0,COUNTIF(AssessmentStatuses,L465)=0,COUNTIF(ActionStatuses,T465)=0,AND(H465&lt;&gt;"",NOT(ISNUMBER(H465))),AND(I465&lt;&gt;"",OR(NOT(ISNUMBER(I465)),I465&gt;TODAY())),AND(J465&lt;&gt;"",NOT(ISNUMBER(J465))),AND(M465&lt;&gt;"",NOT(ISNUMBER(M465))),AND(N465&lt;&gt;"",OR(NOT(ISNUMBER(N465)),N465&gt;TODAY())),AND(S465&lt;&gt;"",NOT(ISNUMBER(S465))),AND(G465="Completed",OR(I465="",P465="",J465="")),AND(G465&lt;&gt;"Completed",OR(I465&lt;&gt;"",H465="")),AND(K465="No",L465&lt;&gt;"Not required"),AND(K465="Yes",OR(L465="Not required",AND(L465&lt;&gt;"Competence confirmed",M465=""))),AND(OR(L465="Competence confirmed",L465="Further support needed"),OR(N465="",O465="",P465="")),AND(L465="Further support needed",T465&lt;&gt;"Open"),X465="Check action details",AND(T465="Closed",OR(Q465="",R465="",P465=""))),"Check required fields/dates","Recorded - verify evidence")))</f>
        <v/>
      </c>
    </row>
    <row r="466" spans="1:25" ht="32" customHeight="1">
      <c r="A466" s="6"/>
      <c r="B466" s="6"/>
      <c r="C466" s="6"/>
      <c r="D466" s="6"/>
      <c r="E466" s="6"/>
      <c r="F466" s="6"/>
      <c r="G466" s="6"/>
      <c r="H466" s="7"/>
      <c r="I466" s="7"/>
      <c r="J466" s="7"/>
      <c r="K466" s="6"/>
      <c r="L466" s="6"/>
      <c r="M466" s="7"/>
      <c r="N466" s="7"/>
      <c r="O466" s="6"/>
      <c r="P466" s="6"/>
      <c r="Q466" s="6"/>
      <c r="R466" s="6"/>
      <c r="S466" s="7"/>
      <c r="T466" s="6"/>
      <c r="U466" s="8">
        <f>IF(OR(A466="",F466&lt;&gt;"Active"),"",IF(G466="Completed","Completed",IF(H466="","Missing deadline",IF(H466&lt;TODAY(),"Overdue learning",IF(H466&lt;=TODAY()+30,"Due within 30 days","Scheduled")))))</f>
        <v/>
      </c>
      <c r="V466" s="8">
        <f>IF(OR(A466="",F466&lt;&gt;"Active"),"",IF(G466&lt;&gt;"Completed","Not yet completed",IF(J466="","Missing review date",IF(J466&lt;TODAY(),"Review overdue",IF(J466&lt;=TODAY()+30,"Review within 30 days","Scheduled")))))</f>
        <v/>
      </c>
      <c r="W466" s="8">
        <f>IF(OR(A466="",F466&lt;&gt;"Active"),"",IF(K466="No","Not required",IF(K466&lt;&gt;"Yes","Check requirement",IF(L466="Further support needed","Competence concern",IF(L466="Competence confirmed","Confirmed",IF(M466="","Missing assessment due",IF(M466&lt;TODAY(),"Assessment overdue","Assessment outstanding")))))))</f>
        <v/>
      </c>
      <c r="X466" s="8">
        <f>IF(OR(A466="",F466&lt;&gt;"Active"),"",IF(T466="Closed","Closed",IF(AND(T466="Not needed",Q466="",R466="",S466=""),"No action",IF(OR(Q466="",R466="",S466="",T466&lt;&gt;"Open"),"Check action details",IF(S466&lt;TODAY(),"Action overdue","Action open")))))</f>
        <v/>
      </c>
      <c r="Y466" s="8">
        <f>IF(COUNTA(A466:T466)=0,"",IF(F466="Archived","Archived",IF(OR(A466="",B466="",C466="",D466="",E466="",F466&lt;&gt;"Active",COUNTIF(Roles,B466)=0,COUNTIF(Branches,C466)=0,COUNTIF(LearningStatuses,G466)=0,COUNTIF(AssessmentRequired,K466)=0,COUNTIF(AssessmentStatuses,L466)=0,COUNTIF(ActionStatuses,T466)=0,AND(H466&lt;&gt;"",NOT(ISNUMBER(H466))),AND(I466&lt;&gt;"",OR(NOT(ISNUMBER(I466)),I466&gt;TODAY())),AND(J466&lt;&gt;"",NOT(ISNUMBER(J466))),AND(M466&lt;&gt;"",NOT(ISNUMBER(M466))),AND(N466&lt;&gt;"",OR(NOT(ISNUMBER(N466)),N466&gt;TODAY())),AND(S466&lt;&gt;"",NOT(ISNUMBER(S466))),AND(G466="Completed",OR(I466="",P466="",J466="")),AND(G466&lt;&gt;"Completed",OR(I466&lt;&gt;"",H466="")),AND(K466="No",L466&lt;&gt;"Not required"),AND(K466="Yes",OR(L466="Not required",AND(L466&lt;&gt;"Competence confirmed",M466=""))),AND(OR(L466="Competence confirmed",L466="Further support needed"),OR(N466="",O466="",P466="")),AND(L466="Further support needed",T466&lt;&gt;"Open"),X466="Check action details",AND(T466="Closed",OR(Q466="",R466="",P466=""))),"Check required fields/dates","Recorded - verify evidence")))</f>
        <v/>
      </c>
    </row>
    <row r="467" spans="1:25" ht="32" customHeight="1">
      <c r="A467" s="6"/>
      <c r="B467" s="6"/>
      <c r="C467" s="6"/>
      <c r="D467" s="6"/>
      <c r="E467" s="6"/>
      <c r="F467" s="6"/>
      <c r="G467" s="6"/>
      <c r="H467" s="7"/>
      <c r="I467" s="7"/>
      <c r="J467" s="7"/>
      <c r="K467" s="6"/>
      <c r="L467" s="6"/>
      <c r="M467" s="7"/>
      <c r="N467" s="7"/>
      <c r="O467" s="6"/>
      <c r="P467" s="6"/>
      <c r="Q467" s="6"/>
      <c r="R467" s="6"/>
      <c r="S467" s="7"/>
      <c r="T467" s="6"/>
      <c r="U467" s="8">
        <f>IF(OR(A467="",F467&lt;&gt;"Active"),"",IF(G467="Completed","Completed",IF(H467="","Missing deadline",IF(H467&lt;TODAY(),"Overdue learning",IF(H467&lt;=TODAY()+30,"Due within 30 days","Scheduled")))))</f>
        <v/>
      </c>
      <c r="V467" s="8">
        <f>IF(OR(A467="",F467&lt;&gt;"Active"),"",IF(G467&lt;&gt;"Completed","Not yet completed",IF(J467="","Missing review date",IF(J467&lt;TODAY(),"Review overdue",IF(J467&lt;=TODAY()+30,"Review within 30 days","Scheduled")))))</f>
        <v/>
      </c>
      <c r="W467" s="8">
        <f>IF(OR(A467="",F467&lt;&gt;"Active"),"",IF(K467="No","Not required",IF(K467&lt;&gt;"Yes","Check requirement",IF(L467="Further support needed","Competence concern",IF(L467="Competence confirmed","Confirmed",IF(M467="","Missing assessment due",IF(M467&lt;TODAY(),"Assessment overdue","Assessment outstanding")))))))</f>
        <v/>
      </c>
      <c r="X467" s="8">
        <f>IF(OR(A467="",F467&lt;&gt;"Active"),"",IF(T467="Closed","Closed",IF(AND(T467="Not needed",Q467="",R467="",S467=""),"No action",IF(OR(Q467="",R467="",S467="",T467&lt;&gt;"Open"),"Check action details",IF(S467&lt;TODAY(),"Action overdue","Action open")))))</f>
        <v/>
      </c>
      <c r="Y467" s="8">
        <f>IF(COUNTA(A467:T467)=0,"",IF(F467="Archived","Archived",IF(OR(A467="",B467="",C467="",D467="",E467="",F467&lt;&gt;"Active",COUNTIF(Roles,B467)=0,COUNTIF(Branches,C467)=0,COUNTIF(LearningStatuses,G467)=0,COUNTIF(AssessmentRequired,K467)=0,COUNTIF(AssessmentStatuses,L467)=0,COUNTIF(ActionStatuses,T467)=0,AND(H467&lt;&gt;"",NOT(ISNUMBER(H467))),AND(I467&lt;&gt;"",OR(NOT(ISNUMBER(I467)),I467&gt;TODAY())),AND(J467&lt;&gt;"",NOT(ISNUMBER(J467))),AND(M467&lt;&gt;"",NOT(ISNUMBER(M467))),AND(N467&lt;&gt;"",OR(NOT(ISNUMBER(N467)),N467&gt;TODAY())),AND(S467&lt;&gt;"",NOT(ISNUMBER(S467))),AND(G467="Completed",OR(I467="",P467="",J467="")),AND(G467&lt;&gt;"Completed",OR(I467&lt;&gt;"",H467="")),AND(K467="No",L467&lt;&gt;"Not required"),AND(K467="Yes",OR(L467="Not required",AND(L467&lt;&gt;"Competence confirmed",M467=""))),AND(OR(L467="Competence confirmed",L467="Further support needed"),OR(N467="",O467="",P467="")),AND(L467="Further support needed",T467&lt;&gt;"Open"),X467="Check action details",AND(T467="Closed",OR(Q467="",R467="",P467=""))),"Check required fields/dates","Recorded - verify evidence")))</f>
        <v/>
      </c>
    </row>
    <row r="468" spans="1:25" ht="32" customHeight="1">
      <c r="A468" s="6"/>
      <c r="B468" s="6"/>
      <c r="C468" s="6"/>
      <c r="D468" s="6"/>
      <c r="E468" s="6"/>
      <c r="F468" s="6"/>
      <c r="G468" s="6"/>
      <c r="H468" s="7"/>
      <c r="I468" s="7"/>
      <c r="J468" s="7"/>
      <c r="K468" s="6"/>
      <c r="L468" s="6"/>
      <c r="M468" s="7"/>
      <c r="N468" s="7"/>
      <c r="O468" s="6"/>
      <c r="P468" s="6"/>
      <c r="Q468" s="6"/>
      <c r="R468" s="6"/>
      <c r="S468" s="7"/>
      <c r="T468" s="6"/>
      <c r="U468" s="8">
        <f>IF(OR(A468="",F468&lt;&gt;"Active"),"",IF(G468="Completed","Completed",IF(H468="","Missing deadline",IF(H468&lt;TODAY(),"Overdue learning",IF(H468&lt;=TODAY()+30,"Due within 30 days","Scheduled")))))</f>
        <v/>
      </c>
      <c r="V468" s="8">
        <f>IF(OR(A468="",F468&lt;&gt;"Active"),"",IF(G468&lt;&gt;"Completed","Not yet completed",IF(J468="","Missing review date",IF(J468&lt;TODAY(),"Review overdue",IF(J468&lt;=TODAY()+30,"Review within 30 days","Scheduled")))))</f>
        <v/>
      </c>
      <c r="W468" s="8">
        <f>IF(OR(A468="",F468&lt;&gt;"Active"),"",IF(K468="No","Not required",IF(K468&lt;&gt;"Yes","Check requirement",IF(L468="Further support needed","Competence concern",IF(L468="Competence confirmed","Confirmed",IF(M468="","Missing assessment due",IF(M468&lt;TODAY(),"Assessment overdue","Assessment outstanding")))))))</f>
        <v/>
      </c>
      <c r="X468" s="8">
        <f>IF(OR(A468="",F468&lt;&gt;"Active"),"",IF(T468="Closed","Closed",IF(AND(T468="Not needed",Q468="",R468="",S468=""),"No action",IF(OR(Q468="",R468="",S468="",T468&lt;&gt;"Open"),"Check action details",IF(S468&lt;TODAY(),"Action overdue","Action open")))))</f>
        <v/>
      </c>
      <c r="Y468" s="8">
        <f>IF(COUNTA(A468:T468)=0,"",IF(F468="Archived","Archived",IF(OR(A468="",B468="",C468="",D468="",E468="",F468&lt;&gt;"Active",COUNTIF(Roles,B468)=0,COUNTIF(Branches,C468)=0,COUNTIF(LearningStatuses,G468)=0,COUNTIF(AssessmentRequired,K468)=0,COUNTIF(AssessmentStatuses,L468)=0,COUNTIF(ActionStatuses,T468)=0,AND(H468&lt;&gt;"",NOT(ISNUMBER(H468))),AND(I468&lt;&gt;"",OR(NOT(ISNUMBER(I468)),I468&gt;TODAY())),AND(J468&lt;&gt;"",NOT(ISNUMBER(J468))),AND(M468&lt;&gt;"",NOT(ISNUMBER(M468))),AND(N468&lt;&gt;"",OR(NOT(ISNUMBER(N468)),N468&gt;TODAY())),AND(S468&lt;&gt;"",NOT(ISNUMBER(S468))),AND(G468="Completed",OR(I468="",P468="",J468="")),AND(G468&lt;&gt;"Completed",OR(I468&lt;&gt;"",H468="")),AND(K468="No",L468&lt;&gt;"Not required"),AND(K468="Yes",OR(L468="Not required",AND(L468&lt;&gt;"Competence confirmed",M468=""))),AND(OR(L468="Competence confirmed",L468="Further support needed"),OR(N468="",O468="",P468="")),AND(L468="Further support needed",T468&lt;&gt;"Open"),X468="Check action details",AND(T468="Closed",OR(Q468="",R468="",P468=""))),"Check required fields/dates","Recorded - verify evidence")))</f>
        <v/>
      </c>
    </row>
    <row r="469" spans="1:25" ht="32" customHeight="1">
      <c r="A469" s="6"/>
      <c r="B469" s="6"/>
      <c r="C469" s="6"/>
      <c r="D469" s="6"/>
      <c r="E469" s="6"/>
      <c r="F469" s="6"/>
      <c r="G469" s="6"/>
      <c r="H469" s="7"/>
      <c r="I469" s="7"/>
      <c r="J469" s="7"/>
      <c r="K469" s="6"/>
      <c r="L469" s="6"/>
      <c r="M469" s="7"/>
      <c r="N469" s="7"/>
      <c r="O469" s="6"/>
      <c r="P469" s="6"/>
      <c r="Q469" s="6"/>
      <c r="R469" s="6"/>
      <c r="S469" s="7"/>
      <c r="T469" s="6"/>
      <c r="U469" s="8">
        <f>IF(OR(A469="",F469&lt;&gt;"Active"),"",IF(G469="Completed","Completed",IF(H469="","Missing deadline",IF(H469&lt;TODAY(),"Overdue learning",IF(H469&lt;=TODAY()+30,"Due within 30 days","Scheduled")))))</f>
        <v/>
      </c>
      <c r="V469" s="8">
        <f>IF(OR(A469="",F469&lt;&gt;"Active"),"",IF(G469&lt;&gt;"Completed","Not yet completed",IF(J469="","Missing review date",IF(J469&lt;TODAY(),"Review overdue",IF(J469&lt;=TODAY()+30,"Review within 30 days","Scheduled")))))</f>
        <v/>
      </c>
      <c r="W469" s="8">
        <f>IF(OR(A469="",F469&lt;&gt;"Active"),"",IF(K469="No","Not required",IF(K469&lt;&gt;"Yes","Check requirement",IF(L469="Further support needed","Competence concern",IF(L469="Competence confirmed","Confirmed",IF(M469="","Missing assessment due",IF(M469&lt;TODAY(),"Assessment overdue","Assessment outstanding")))))))</f>
        <v/>
      </c>
      <c r="X469" s="8">
        <f>IF(OR(A469="",F469&lt;&gt;"Active"),"",IF(T469="Closed","Closed",IF(AND(T469="Not needed",Q469="",R469="",S469=""),"No action",IF(OR(Q469="",R469="",S469="",T469&lt;&gt;"Open"),"Check action details",IF(S469&lt;TODAY(),"Action overdue","Action open")))))</f>
        <v/>
      </c>
      <c r="Y469" s="8">
        <f>IF(COUNTA(A469:T469)=0,"",IF(F469="Archived","Archived",IF(OR(A469="",B469="",C469="",D469="",E469="",F469&lt;&gt;"Active",COUNTIF(Roles,B469)=0,COUNTIF(Branches,C469)=0,COUNTIF(LearningStatuses,G469)=0,COUNTIF(AssessmentRequired,K469)=0,COUNTIF(AssessmentStatuses,L469)=0,COUNTIF(ActionStatuses,T469)=0,AND(H469&lt;&gt;"",NOT(ISNUMBER(H469))),AND(I469&lt;&gt;"",OR(NOT(ISNUMBER(I469)),I469&gt;TODAY())),AND(J469&lt;&gt;"",NOT(ISNUMBER(J469))),AND(M469&lt;&gt;"",NOT(ISNUMBER(M469))),AND(N469&lt;&gt;"",OR(NOT(ISNUMBER(N469)),N469&gt;TODAY())),AND(S469&lt;&gt;"",NOT(ISNUMBER(S469))),AND(G469="Completed",OR(I469="",P469="",J469="")),AND(G469&lt;&gt;"Completed",OR(I469&lt;&gt;"",H469="")),AND(K469="No",L469&lt;&gt;"Not required"),AND(K469="Yes",OR(L469="Not required",AND(L469&lt;&gt;"Competence confirmed",M469=""))),AND(OR(L469="Competence confirmed",L469="Further support needed"),OR(N469="",O469="",P469="")),AND(L469="Further support needed",T469&lt;&gt;"Open"),X469="Check action details",AND(T469="Closed",OR(Q469="",R469="",P469=""))),"Check required fields/dates","Recorded - verify evidence")))</f>
        <v/>
      </c>
    </row>
    <row r="470" spans="1:25" ht="32" customHeight="1">
      <c r="A470" s="6"/>
      <c r="B470" s="6"/>
      <c r="C470" s="6"/>
      <c r="D470" s="6"/>
      <c r="E470" s="6"/>
      <c r="F470" s="6"/>
      <c r="G470" s="6"/>
      <c r="H470" s="7"/>
      <c r="I470" s="7"/>
      <c r="J470" s="7"/>
      <c r="K470" s="6"/>
      <c r="L470" s="6"/>
      <c r="M470" s="7"/>
      <c r="N470" s="7"/>
      <c r="O470" s="6"/>
      <c r="P470" s="6"/>
      <c r="Q470" s="6"/>
      <c r="R470" s="6"/>
      <c r="S470" s="7"/>
      <c r="T470" s="6"/>
      <c r="U470" s="8">
        <f>IF(OR(A470="",F470&lt;&gt;"Active"),"",IF(G470="Completed","Completed",IF(H470="","Missing deadline",IF(H470&lt;TODAY(),"Overdue learning",IF(H470&lt;=TODAY()+30,"Due within 30 days","Scheduled")))))</f>
        <v/>
      </c>
      <c r="V470" s="8">
        <f>IF(OR(A470="",F470&lt;&gt;"Active"),"",IF(G470&lt;&gt;"Completed","Not yet completed",IF(J470="","Missing review date",IF(J470&lt;TODAY(),"Review overdue",IF(J470&lt;=TODAY()+30,"Review within 30 days","Scheduled")))))</f>
        <v/>
      </c>
      <c r="W470" s="8">
        <f>IF(OR(A470="",F470&lt;&gt;"Active"),"",IF(K470="No","Not required",IF(K470&lt;&gt;"Yes","Check requirement",IF(L470="Further support needed","Competence concern",IF(L470="Competence confirmed","Confirmed",IF(M470="","Missing assessment due",IF(M470&lt;TODAY(),"Assessment overdue","Assessment outstanding")))))))</f>
        <v/>
      </c>
      <c r="X470" s="8">
        <f>IF(OR(A470="",F470&lt;&gt;"Active"),"",IF(T470="Closed","Closed",IF(AND(T470="Not needed",Q470="",R470="",S470=""),"No action",IF(OR(Q470="",R470="",S470="",T470&lt;&gt;"Open"),"Check action details",IF(S470&lt;TODAY(),"Action overdue","Action open")))))</f>
        <v/>
      </c>
      <c r="Y470" s="8">
        <f>IF(COUNTA(A470:T470)=0,"",IF(F470="Archived","Archived",IF(OR(A470="",B470="",C470="",D470="",E470="",F470&lt;&gt;"Active",COUNTIF(Roles,B470)=0,COUNTIF(Branches,C470)=0,COUNTIF(LearningStatuses,G470)=0,COUNTIF(AssessmentRequired,K470)=0,COUNTIF(AssessmentStatuses,L470)=0,COUNTIF(ActionStatuses,T470)=0,AND(H470&lt;&gt;"",NOT(ISNUMBER(H470))),AND(I470&lt;&gt;"",OR(NOT(ISNUMBER(I470)),I470&gt;TODAY())),AND(J470&lt;&gt;"",NOT(ISNUMBER(J470))),AND(M470&lt;&gt;"",NOT(ISNUMBER(M470))),AND(N470&lt;&gt;"",OR(NOT(ISNUMBER(N470)),N470&gt;TODAY())),AND(S470&lt;&gt;"",NOT(ISNUMBER(S470))),AND(G470="Completed",OR(I470="",P470="",J470="")),AND(G470&lt;&gt;"Completed",OR(I470&lt;&gt;"",H470="")),AND(K470="No",L470&lt;&gt;"Not required"),AND(K470="Yes",OR(L470="Not required",AND(L470&lt;&gt;"Competence confirmed",M470=""))),AND(OR(L470="Competence confirmed",L470="Further support needed"),OR(N470="",O470="",P470="")),AND(L470="Further support needed",T470&lt;&gt;"Open"),X470="Check action details",AND(T470="Closed",OR(Q470="",R470="",P470=""))),"Check required fields/dates","Recorded - verify evidence")))</f>
        <v/>
      </c>
    </row>
    <row r="471" spans="1:25" ht="32" customHeight="1">
      <c r="A471" s="6"/>
      <c r="B471" s="6"/>
      <c r="C471" s="6"/>
      <c r="D471" s="6"/>
      <c r="E471" s="6"/>
      <c r="F471" s="6"/>
      <c r="G471" s="6"/>
      <c r="H471" s="7"/>
      <c r="I471" s="7"/>
      <c r="J471" s="7"/>
      <c r="K471" s="6"/>
      <c r="L471" s="6"/>
      <c r="M471" s="7"/>
      <c r="N471" s="7"/>
      <c r="O471" s="6"/>
      <c r="P471" s="6"/>
      <c r="Q471" s="6"/>
      <c r="R471" s="6"/>
      <c r="S471" s="7"/>
      <c r="T471" s="6"/>
      <c r="U471" s="8">
        <f>IF(OR(A471="",F471&lt;&gt;"Active"),"",IF(G471="Completed","Completed",IF(H471="","Missing deadline",IF(H471&lt;TODAY(),"Overdue learning",IF(H471&lt;=TODAY()+30,"Due within 30 days","Scheduled")))))</f>
        <v/>
      </c>
      <c r="V471" s="8">
        <f>IF(OR(A471="",F471&lt;&gt;"Active"),"",IF(G471&lt;&gt;"Completed","Not yet completed",IF(J471="","Missing review date",IF(J471&lt;TODAY(),"Review overdue",IF(J471&lt;=TODAY()+30,"Review within 30 days","Scheduled")))))</f>
        <v/>
      </c>
      <c r="W471" s="8">
        <f>IF(OR(A471="",F471&lt;&gt;"Active"),"",IF(K471="No","Not required",IF(K471&lt;&gt;"Yes","Check requirement",IF(L471="Further support needed","Competence concern",IF(L471="Competence confirmed","Confirmed",IF(M471="","Missing assessment due",IF(M471&lt;TODAY(),"Assessment overdue","Assessment outstanding")))))))</f>
        <v/>
      </c>
      <c r="X471" s="8">
        <f>IF(OR(A471="",F471&lt;&gt;"Active"),"",IF(T471="Closed","Closed",IF(AND(T471="Not needed",Q471="",R471="",S471=""),"No action",IF(OR(Q471="",R471="",S471="",T471&lt;&gt;"Open"),"Check action details",IF(S471&lt;TODAY(),"Action overdue","Action open")))))</f>
        <v/>
      </c>
      <c r="Y471" s="8">
        <f>IF(COUNTA(A471:T471)=0,"",IF(F471="Archived","Archived",IF(OR(A471="",B471="",C471="",D471="",E471="",F471&lt;&gt;"Active",COUNTIF(Roles,B471)=0,COUNTIF(Branches,C471)=0,COUNTIF(LearningStatuses,G471)=0,COUNTIF(AssessmentRequired,K471)=0,COUNTIF(AssessmentStatuses,L471)=0,COUNTIF(ActionStatuses,T471)=0,AND(H471&lt;&gt;"",NOT(ISNUMBER(H471))),AND(I471&lt;&gt;"",OR(NOT(ISNUMBER(I471)),I471&gt;TODAY())),AND(J471&lt;&gt;"",NOT(ISNUMBER(J471))),AND(M471&lt;&gt;"",NOT(ISNUMBER(M471))),AND(N471&lt;&gt;"",OR(NOT(ISNUMBER(N471)),N471&gt;TODAY())),AND(S471&lt;&gt;"",NOT(ISNUMBER(S471))),AND(G471="Completed",OR(I471="",P471="",J471="")),AND(G471&lt;&gt;"Completed",OR(I471&lt;&gt;"",H471="")),AND(K471="No",L471&lt;&gt;"Not required"),AND(K471="Yes",OR(L471="Not required",AND(L471&lt;&gt;"Competence confirmed",M471=""))),AND(OR(L471="Competence confirmed",L471="Further support needed"),OR(N471="",O471="",P471="")),AND(L471="Further support needed",T471&lt;&gt;"Open"),X471="Check action details",AND(T471="Closed",OR(Q471="",R471="",P471=""))),"Check required fields/dates","Recorded - verify evidence")))</f>
        <v/>
      </c>
    </row>
    <row r="472" spans="1:25" ht="32" customHeight="1">
      <c r="A472" s="6"/>
      <c r="B472" s="6"/>
      <c r="C472" s="6"/>
      <c r="D472" s="6"/>
      <c r="E472" s="6"/>
      <c r="F472" s="6"/>
      <c r="G472" s="6"/>
      <c r="H472" s="7"/>
      <c r="I472" s="7"/>
      <c r="J472" s="7"/>
      <c r="K472" s="6"/>
      <c r="L472" s="6"/>
      <c r="M472" s="7"/>
      <c r="N472" s="7"/>
      <c r="O472" s="6"/>
      <c r="P472" s="6"/>
      <c r="Q472" s="6"/>
      <c r="R472" s="6"/>
      <c r="S472" s="7"/>
      <c r="T472" s="6"/>
      <c r="U472" s="8">
        <f>IF(OR(A472="",F472&lt;&gt;"Active"),"",IF(G472="Completed","Completed",IF(H472="","Missing deadline",IF(H472&lt;TODAY(),"Overdue learning",IF(H472&lt;=TODAY()+30,"Due within 30 days","Scheduled")))))</f>
        <v/>
      </c>
      <c r="V472" s="8">
        <f>IF(OR(A472="",F472&lt;&gt;"Active"),"",IF(G472&lt;&gt;"Completed","Not yet completed",IF(J472="","Missing review date",IF(J472&lt;TODAY(),"Review overdue",IF(J472&lt;=TODAY()+30,"Review within 30 days","Scheduled")))))</f>
        <v/>
      </c>
      <c r="W472" s="8">
        <f>IF(OR(A472="",F472&lt;&gt;"Active"),"",IF(K472="No","Not required",IF(K472&lt;&gt;"Yes","Check requirement",IF(L472="Further support needed","Competence concern",IF(L472="Competence confirmed","Confirmed",IF(M472="","Missing assessment due",IF(M472&lt;TODAY(),"Assessment overdue","Assessment outstanding")))))))</f>
        <v/>
      </c>
      <c r="X472" s="8">
        <f>IF(OR(A472="",F472&lt;&gt;"Active"),"",IF(T472="Closed","Closed",IF(AND(T472="Not needed",Q472="",R472="",S472=""),"No action",IF(OR(Q472="",R472="",S472="",T472&lt;&gt;"Open"),"Check action details",IF(S472&lt;TODAY(),"Action overdue","Action open")))))</f>
        <v/>
      </c>
      <c r="Y472" s="8">
        <f>IF(COUNTA(A472:T472)=0,"",IF(F472="Archived","Archived",IF(OR(A472="",B472="",C472="",D472="",E472="",F472&lt;&gt;"Active",COUNTIF(Roles,B472)=0,COUNTIF(Branches,C472)=0,COUNTIF(LearningStatuses,G472)=0,COUNTIF(AssessmentRequired,K472)=0,COUNTIF(AssessmentStatuses,L472)=0,COUNTIF(ActionStatuses,T472)=0,AND(H472&lt;&gt;"",NOT(ISNUMBER(H472))),AND(I472&lt;&gt;"",OR(NOT(ISNUMBER(I472)),I472&gt;TODAY())),AND(J472&lt;&gt;"",NOT(ISNUMBER(J472))),AND(M472&lt;&gt;"",NOT(ISNUMBER(M472))),AND(N472&lt;&gt;"",OR(NOT(ISNUMBER(N472)),N472&gt;TODAY())),AND(S472&lt;&gt;"",NOT(ISNUMBER(S472))),AND(G472="Completed",OR(I472="",P472="",J472="")),AND(G472&lt;&gt;"Completed",OR(I472&lt;&gt;"",H472="")),AND(K472="No",L472&lt;&gt;"Not required"),AND(K472="Yes",OR(L472="Not required",AND(L472&lt;&gt;"Competence confirmed",M472=""))),AND(OR(L472="Competence confirmed",L472="Further support needed"),OR(N472="",O472="",P472="")),AND(L472="Further support needed",T472&lt;&gt;"Open"),X472="Check action details",AND(T472="Closed",OR(Q472="",R472="",P472=""))),"Check required fields/dates","Recorded - verify evidence")))</f>
        <v/>
      </c>
    </row>
    <row r="473" spans="1:25" ht="32" customHeight="1">
      <c r="A473" s="6"/>
      <c r="B473" s="6"/>
      <c r="C473" s="6"/>
      <c r="D473" s="6"/>
      <c r="E473" s="6"/>
      <c r="F473" s="6"/>
      <c r="G473" s="6"/>
      <c r="H473" s="7"/>
      <c r="I473" s="7"/>
      <c r="J473" s="7"/>
      <c r="K473" s="6"/>
      <c r="L473" s="6"/>
      <c r="M473" s="7"/>
      <c r="N473" s="7"/>
      <c r="O473" s="6"/>
      <c r="P473" s="6"/>
      <c r="Q473" s="6"/>
      <c r="R473" s="6"/>
      <c r="S473" s="7"/>
      <c r="T473" s="6"/>
      <c r="U473" s="8">
        <f>IF(OR(A473="",F473&lt;&gt;"Active"),"",IF(G473="Completed","Completed",IF(H473="","Missing deadline",IF(H473&lt;TODAY(),"Overdue learning",IF(H473&lt;=TODAY()+30,"Due within 30 days","Scheduled")))))</f>
        <v/>
      </c>
      <c r="V473" s="8">
        <f>IF(OR(A473="",F473&lt;&gt;"Active"),"",IF(G473&lt;&gt;"Completed","Not yet completed",IF(J473="","Missing review date",IF(J473&lt;TODAY(),"Review overdue",IF(J473&lt;=TODAY()+30,"Review within 30 days","Scheduled")))))</f>
        <v/>
      </c>
      <c r="W473" s="8">
        <f>IF(OR(A473="",F473&lt;&gt;"Active"),"",IF(K473="No","Not required",IF(K473&lt;&gt;"Yes","Check requirement",IF(L473="Further support needed","Competence concern",IF(L473="Competence confirmed","Confirmed",IF(M473="","Missing assessment due",IF(M473&lt;TODAY(),"Assessment overdue","Assessment outstanding")))))))</f>
        <v/>
      </c>
      <c r="X473" s="8">
        <f>IF(OR(A473="",F473&lt;&gt;"Active"),"",IF(T473="Closed","Closed",IF(AND(T473="Not needed",Q473="",R473="",S473=""),"No action",IF(OR(Q473="",R473="",S473="",T473&lt;&gt;"Open"),"Check action details",IF(S473&lt;TODAY(),"Action overdue","Action open")))))</f>
        <v/>
      </c>
      <c r="Y473" s="8">
        <f>IF(COUNTA(A473:T473)=0,"",IF(F473="Archived","Archived",IF(OR(A473="",B473="",C473="",D473="",E473="",F473&lt;&gt;"Active",COUNTIF(Roles,B473)=0,COUNTIF(Branches,C473)=0,COUNTIF(LearningStatuses,G473)=0,COUNTIF(AssessmentRequired,K473)=0,COUNTIF(AssessmentStatuses,L473)=0,COUNTIF(ActionStatuses,T473)=0,AND(H473&lt;&gt;"",NOT(ISNUMBER(H473))),AND(I473&lt;&gt;"",OR(NOT(ISNUMBER(I473)),I473&gt;TODAY())),AND(J473&lt;&gt;"",NOT(ISNUMBER(J473))),AND(M473&lt;&gt;"",NOT(ISNUMBER(M473))),AND(N473&lt;&gt;"",OR(NOT(ISNUMBER(N473)),N473&gt;TODAY())),AND(S473&lt;&gt;"",NOT(ISNUMBER(S473))),AND(G473="Completed",OR(I473="",P473="",J473="")),AND(G473&lt;&gt;"Completed",OR(I473&lt;&gt;"",H473="")),AND(K473="No",L473&lt;&gt;"Not required"),AND(K473="Yes",OR(L473="Not required",AND(L473&lt;&gt;"Competence confirmed",M473=""))),AND(OR(L473="Competence confirmed",L473="Further support needed"),OR(N473="",O473="",P473="")),AND(L473="Further support needed",T473&lt;&gt;"Open"),X473="Check action details",AND(T473="Closed",OR(Q473="",R473="",P473=""))),"Check required fields/dates","Recorded - verify evidence")))</f>
        <v/>
      </c>
    </row>
    <row r="474" spans="1:25" ht="32" customHeight="1">
      <c r="A474" s="6"/>
      <c r="B474" s="6"/>
      <c r="C474" s="6"/>
      <c r="D474" s="6"/>
      <c r="E474" s="6"/>
      <c r="F474" s="6"/>
      <c r="G474" s="6"/>
      <c r="H474" s="7"/>
      <c r="I474" s="7"/>
      <c r="J474" s="7"/>
      <c r="K474" s="6"/>
      <c r="L474" s="6"/>
      <c r="M474" s="7"/>
      <c r="N474" s="7"/>
      <c r="O474" s="6"/>
      <c r="P474" s="6"/>
      <c r="Q474" s="6"/>
      <c r="R474" s="6"/>
      <c r="S474" s="7"/>
      <c r="T474" s="6"/>
      <c r="U474" s="8">
        <f>IF(OR(A474="",F474&lt;&gt;"Active"),"",IF(G474="Completed","Completed",IF(H474="","Missing deadline",IF(H474&lt;TODAY(),"Overdue learning",IF(H474&lt;=TODAY()+30,"Due within 30 days","Scheduled")))))</f>
        <v/>
      </c>
      <c r="V474" s="8">
        <f>IF(OR(A474="",F474&lt;&gt;"Active"),"",IF(G474&lt;&gt;"Completed","Not yet completed",IF(J474="","Missing review date",IF(J474&lt;TODAY(),"Review overdue",IF(J474&lt;=TODAY()+30,"Review within 30 days","Scheduled")))))</f>
        <v/>
      </c>
      <c r="W474" s="8">
        <f>IF(OR(A474="",F474&lt;&gt;"Active"),"",IF(K474="No","Not required",IF(K474&lt;&gt;"Yes","Check requirement",IF(L474="Further support needed","Competence concern",IF(L474="Competence confirmed","Confirmed",IF(M474="","Missing assessment due",IF(M474&lt;TODAY(),"Assessment overdue","Assessment outstanding")))))))</f>
        <v/>
      </c>
      <c r="X474" s="8">
        <f>IF(OR(A474="",F474&lt;&gt;"Active"),"",IF(T474="Closed","Closed",IF(AND(T474="Not needed",Q474="",R474="",S474=""),"No action",IF(OR(Q474="",R474="",S474="",T474&lt;&gt;"Open"),"Check action details",IF(S474&lt;TODAY(),"Action overdue","Action open")))))</f>
        <v/>
      </c>
      <c r="Y474" s="8">
        <f>IF(COUNTA(A474:T474)=0,"",IF(F474="Archived","Archived",IF(OR(A474="",B474="",C474="",D474="",E474="",F474&lt;&gt;"Active",COUNTIF(Roles,B474)=0,COUNTIF(Branches,C474)=0,COUNTIF(LearningStatuses,G474)=0,COUNTIF(AssessmentRequired,K474)=0,COUNTIF(AssessmentStatuses,L474)=0,COUNTIF(ActionStatuses,T474)=0,AND(H474&lt;&gt;"",NOT(ISNUMBER(H474))),AND(I474&lt;&gt;"",OR(NOT(ISNUMBER(I474)),I474&gt;TODAY())),AND(J474&lt;&gt;"",NOT(ISNUMBER(J474))),AND(M474&lt;&gt;"",NOT(ISNUMBER(M474))),AND(N474&lt;&gt;"",OR(NOT(ISNUMBER(N474)),N474&gt;TODAY())),AND(S474&lt;&gt;"",NOT(ISNUMBER(S474))),AND(G474="Completed",OR(I474="",P474="",J474="")),AND(G474&lt;&gt;"Completed",OR(I474&lt;&gt;"",H474="")),AND(K474="No",L474&lt;&gt;"Not required"),AND(K474="Yes",OR(L474="Not required",AND(L474&lt;&gt;"Competence confirmed",M474=""))),AND(OR(L474="Competence confirmed",L474="Further support needed"),OR(N474="",O474="",P474="")),AND(L474="Further support needed",T474&lt;&gt;"Open"),X474="Check action details",AND(T474="Closed",OR(Q474="",R474="",P474=""))),"Check required fields/dates","Recorded - verify evidence")))</f>
        <v/>
      </c>
    </row>
    <row r="475" spans="1:25" ht="32" customHeight="1">
      <c r="A475" s="6"/>
      <c r="B475" s="6"/>
      <c r="C475" s="6"/>
      <c r="D475" s="6"/>
      <c r="E475" s="6"/>
      <c r="F475" s="6"/>
      <c r="G475" s="6"/>
      <c r="H475" s="7"/>
      <c r="I475" s="7"/>
      <c r="J475" s="7"/>
      <c r="K475" s="6"/>
      <c r="L475" s="6"/>
      <c r="M475" s="7"/>
      <c r="N475" s="7"/>
      <c r="O475" s="6"/>
      <c r="P475" s="6"/>
      <c r="Q475" s="6"/>
      <c r="R475" s="6"/>
      <c r="S475" s="7"/>
      <c r="T475" s="6"/>
      <c r="U475" s="8">
        <f>IF(OR(A475="",F475&lt;&gt;"Active"),"",IF(G475="Completed","Completed",IF(H475="","Missing deadline",IF(H475&lt;TODAY(),"Overdue learning",IF(H475&lt;=TODAY()+30,"Due within 30 days","Scheduled")))))</f>
        <v/>
      </c>
      <c r="V475" s="8">
        <f>IF(OR(A475="",F475&lt;&gt;"Active"),"",IF(G475&lt;&gt;"Completed","Not yet completed",IF(J475="","Missing review date",IF(J475&lt;TODAY(),"Review overdue",IF(J475&lt;=TODAY()+30,"Review within 30 days","Scheduled")))))</f>
        <v/>
      </c>
      <c r="W475" s="8">
        <f>IF(OR(A475="",F475&lt;&gt;"Active"),"",IF(K475="No","Not required",IF(K475&lt;&gt;"Yes","Check requirement",IF(L475="Further support needed","Competence concern",IF(L475="Competence confirmed","Confirmed",IF(M475="","Missing assessment due",IF(M475&lt;TODAY(),"Assessment overdue","Assessment outstanding")))))))</f>
        <v/>
      </c>
      <c r="X475" s="8">
        <f>IF(OR(A475="",F475&lt;&gt;"Active"),"",IF(T475="Closed","Closed",IF(AND(T475="Not needed",Q475="",R475="",S475=""),"No action",IF(OR(Q475="",R475="",S475="",T475&lt;&gt;"Open"),"Check action details",IF(S475&lt;TODAY(),"Action overdue","Action open")))))</f>
        <v/>
      </c>
      <c r="Y475" s="8">
        <f>IF(COUNTA(A475:T475)=0,"",IF(F475="Archived","Archived",IF(OR(A475="",B475="",C475="",D475="",E475="",F475&lt;&gt;"Active",COUNTIF(Roles,B475)=0,COUNTIF(Branches,C475)=0,COUNTIF(LearningStatuses,G475)=0,COUNTIF(AssessmentRequired,K475)=0,COUNTIF(AssessmentStatuses,L475)=0,COUNTIF(ActionStatuses,T475)=0,AND(H475&lt;&gt;"",NOT(ISNUMBER(H475))),AND(I475&lt;&gt;"",OR(NOT(ISNUMBER(I475)),I475&gt;TODAY())),AND(J475&lt;&gt;"",NOT(ISNUMBER(J475))),AND(M475&lt;&gt;"",NOT(ISNUMBER(M475))),AND(N475&lt;&gt;"",OR(NOT(ISNUMBER(N475)),N475&gt;TODAY())),AND(S475&lt;&gt;"",NOT(ISNUMBER(S475))),AND(G475="Completed",OR(I475="",P475="",J475="")),AND(G475&lt;&gt;"Completed",OR(I475&lt;&gt;"",H475="")),AND(K475="No",L475&lt;&gt;"Not required"),AND(K475="Yes",OR(L475="Not required",AND(L475&lt;&gt;"Competence confirmed",M475=""))),AND(OR(L475="Competence confirmed",L475="Further support needed"),OR(N475="",O475="",P475="")),AND(L475="Further support needed",T475&lt;&gt;"Open"),X475="Check action details",AND(T475="Closed",OR(Q475="",R475="",P475=""))),"Check required fields/dates","Recorded - verify evidence")))</f>
        <v/>
      </c>
    </row>
    <row r="476" spans="1:25" ht="32" customHeight="1">
      <c r="A476" s="6"/>
      <c r="B476" s="6"/>
      <c r="C476" s="6"/>
      <c r="D476" s="6"/>
      <c r="E476" s="6"/>
      <c r="F476" s="6"/>
      <c r="G476" s="6"/>
      <c r="H476" s="7"/>
      <c r="I476" s="7"/>
      <c r="J476" s="7"/>
      <c r="K476" s="6"/>
      <c r="L476" s="6"/>
      <c r="M476" s="7"/>
      <c r="N476" s="7"/>
      <c r="O476" s="6"/>
      <c r="P476" s="6"/>
      <c r="Q476" s="6"/>
      <c r="R476" s="6"/>
      <c r="S476" s="7"/>
      <c r="T476" s="6"/>
      <c r="U476" s="8">
        <f>IF(OR(A476="",F476&lt;&gt;"Active"),"",IF(G476="Completed","Completed",IF(H476="","Missing deadline",IF(H476&lt;TODAY(),"Overdue learning",IF(H476&lt;=TODAY()+30,"Due within 30 days","Scheduled")))))</f>
        <v/>
      </c>
      <c r="V476" s="8">
        <f>IF(OR(A476="",F476&lt;&gt;"Active"),"",IF(G476&lt;&gt;"Completed","Not yet completed",IF(J476="","Missing review date",IF(J476&lt;TODAY(),"Review overdue",IF(J476&lt;=TODAY()+30,"Review within 30 days","Scheduled")))))</f>
        <v/>
      </c>
      <c r="W476" s="8">
        <f>IF(OR(A476="",F476&lt;&gt;"Active"),"",IF(K476="No","Not required",IF(K476&lt;&gt;"Yes","Check requirement",IF(L476="Further support needed","Competence concern",IF(L476="Competence confirmed","Confirmed",IF(M476="","Missing assessment due",IF(M476&lt;TODAY(),"Assessment overdue","Assessment outstanding")))))))</f>
        <v/>
      </c>
      <c r="X476" s="8">
        <f>IF(OR(A476="",F476&lt;&gt;"Active"),"",IF(T476="Closed","Closed",IF(AND(T476="Not needed",Q476="",R476="",S476=""),"No action",IF(OR(Q476="",R476="",S476="",T476&lt;&gt;"Open"),"Check action details",IF(S476&lt;TODAY(),"Action overdue","Action open")))))</f>
        <v/>
      </c>
      <c r="Y476" s="8">
        <f>IF(COUNTA(A476:T476)=0,"",IF(F476="Archived","Archived",IF(OR(A476="",B476="",C476="",D476="",E476="",F476&lt;&gt;"Active",COUNTIF(Roles,B476)=0,COUNTIF(Branches,C476)=0,COUNTIF(LearningStatuses,G476)=0,COUNTIF(AssessmentRequired,K476)=0,COUNTIF(AssessmentStatuses,L476)=0,COUNTIF(ActionStatuses,T476)=0,AND(H476&lt;&gt;"",NOT(ISNUMBER(H476))),AND(I476&lt;&gt;"",OR(NOT(ISNUMBER(I476)),I476&gt;TODAY())),AND(J476&lt;&gt;"",NOT(ISNUMBER(J476))),AND(M476&lt;&gt;"",NOT(ISNUMBER(M476))),AND(N476&lt;&gt;"",OR(NOT(ISNUMBER(N476)),N476&gt;TODAY())),AND(S476&lt;&gt;"",NOT(ISNUMBER(S476))),AND(G476="Completed",OR(I476="",P476="",J476="")),AND(G476&lt;&gt;"Completed",OR(I476&lt;&gt;"",H476="")),AND(K476="No",L476&lt;&gt;"Not required"),AND(K476="Yes",OR(L476="Not required",AND(L476&lt;&gt;"Competence confirmed",M476=""))),AND(OR(L476="Competence confirmed",L476="Further support needed"),OR(N476="",O476="",P476="")),AND(L476="Further support needed",T476&lt;&gt;"Open"),X476="Check action details",AND(T476="Closed",OR(Q476="",R476="",P476=""))),"Check required fields/dates","Recorded - verify evidence")))</f>
        <v/>
      </c>
    </row>
    <row r="477" spans="1:25" ht="32" customHeight="1">
      <c r="A477" s="6"/>
      <c r="B477" s="6"/>
      <c r="C477" s="6"/>
      <c r="D477" s="6"/>
      <c r="E477" s="6"/>
      <c r="F477" s="6"/>
      <c r="G477" s="6"/>
      <c r="H477" s="7"/>
      <c r="I477" s="7"/>
      <c r="J477" s="7"/>
      <c r="K477" s="6"/>
      <c r="L477" s="6"/>
      <c r="M477" s="7"/>
      <c r="N477" s="7"/>
      <c r="O477" s="6"/>
      <c r="P477" s="6"/>
      <c r="Q477" s="6"/>
      <c r="R477" s="6"/>
      <c r="S477" s="7"/>
      <c r="T477" s="6"/>
      <c r="U477" s="8">
        <f>IF(OR(A477="",F477&lt;&gt;"Active"),"",IF(G477="Completed","Completed",IF(H477="","Missing deadline",IF(H477&lt;TODAY(),"Overdue learning",IF(H477&lt;=TODAY()+30,"Due within 30 days","Scheduled")))))</f>
        <v/>
      </c>
      <c r="V477" s="8">
        <f>IF(OR(A477="",F477&lt;&gt;"Active"),"",IF(G477&lt;&gt;"Completed","Not yet completed",IF(J477="","Missing review date",IF(J477&lt;TODAY(),"Review overdue",IF(J477&lt;=TODAY()+30,"Review within 30 days","Scheduled")))))</f>
        <v/>
      </c>
      <c r="W477" s="8">
        <f>IF(OR(A477="",F477&lt;&gt;"Active"),"",IF(K477="No","Not required",IF(K477&lt;&gt;"Yes","Check requirement",IF(L477="Further support needed","Competence concern",IF(L477="Competence confirmed","Confirmed",IF(M477="","Missing assessment due",IF(M477&lt;TODAY(),"Assessment overdue","Assessment outstanding")))))))</f>
        <v/>
      </c>
      <c r="X477" s="8">
        <f>IF(OR(A477="",F477&lt;&gt;"Active"),"",IF(T477="Closed","Closed",IF(AND(T477="Not needed",Q477="",R477="",S477=""),"No action",IF(OR(Q477="",R477="",S477="",T477&lt;&gt;"Open"),"Check action details",IF(S477&lt;TODAY(),"Action overdue","Action open")))))</f>
        <v/>
      </c>
      <c r="Y477" s="8">
        <f>IF(COUNTA(A477:T477)=0,"",IF(F477="Archived","Archived",IF(OR(A477="",B477="",C477="",D477="",E477="",F477&lt;&gt;"Active",COUNTIF(Roles,B477)=0,COUNTIF(Branches,C477)=0,COUNTIF(LearningStatuses,G477)=0,COUNTIF(AssessmentRequired,K477)=0,COUNTIF(AssessmentStatuses,L477)=0,COUNTIF(ActionStatuses,T477)=0,AND(H477&lt;&gt;"",NOT(ISNUMBER(H477))),AND(I477&lt;&gt;"",OR(NOT(ISNUMBER(I477)),I477&gt;TODAY())),AND(J477&lt;&gt;"",NOT(ISNUMBER(J477))),AND(M477&lt;&gt;"",NOT(ISNUMBER(M477))),AND(N477&lt;&gt;"",OR(NOT(ISNUMBER(N477)),N477&gt;TODAY())),AND(S477&lt;&gt;"",NOT(ISNUMBER(S477))),AND(G477="Completed",OR(I477="",P477="",J477="")),AND(G477&lt;&gt;"Completed",OR(I477&lt;&gt;"",H477="")),AND(K477="No",L477&lt;&gt;"Not required"),AND(K477="Yes",OR(L477="Not required",AND(L477&lt;&gt;"Competence confirmed",M477=""))),AND(OR(L477="Competence confirmed",L477="Further support needed"),OR(N477="",O477="",P477="")),AND(L477="Further support needed",T477&lt;&gt;"Open"),X477="Check action details",AND(T477="Closed",OR(Q477="",R477="",P477=""))),"Check required fields/dates","Recorded - verify evidence")))</f>
        <v/>
      </c>
    </row>
    <row r="478" spans="1:25" ht="32" customHeight="1">
      <c r="A478" s="6"/>
      <c r="B478" s="6"/>
      <c r="C478" s="6"/>
      <c r="D478" s="6"/>
      <c r="E478" s="6"/>
      <c r="F478" s="6"/>
      <c r="G478" s="6"/>
      <c r="H478" s="7"/>
      <c r="I478" s="7"/>
      <c r="J478" s="7"/>
      <c r="K478" s="6"/>
      <c r="L478" s="6"/>
      <c r="M478" s="7"/>
      <c r="N478" s="7"/>
      <c r="O478" s="6"/>
      <c r="P478" s="6"/>
      <c r="Q478" s="6"/>
      <c r="R478" s="6"/>
      <c r="S478" s="7"/>
      <c r="T478" s="6"/>
      <c r="U478" s="8">
        <f>IF(OR(A478="",F478&lt;&gt;"Active"),"",IF(G478="Completed","Completed",IF(H478="","Missing deadline",IF(H478&lt;TODAY(),"Overdue learning",IF(H478&lt;=TODAY()+30,"Due within 30 days","Scheduled")))))</f>
        <v/>
      </c>
      <c r="V478" s="8">
        <f>IF(OR(A478="",F478&lt;&gt;"Active"),"",IF(G478&lt;&gt;"Completed","Not yet completed",IF(J478="","Missing review date",IF(J478&lt;TODAY(),"Review overdue",IF(J478&lt;=TODAY()+30,"Review within 30 days","Scheduled")))))</f>
        <v/>
      </c>
      <c r="W478" s="8">
        <f>IF(OR(A478="",F478&lt;&gt;"Active"),"",IF(K478="No","Not required",IF(K478&lt;&gt;"Yes","Check requirement",IF(L478="Further support needed","Competence concern",IF(L478="Competence confirmed","Confirmed",IF(M478="","Missing assessment due",IF(M478&lt;TODAY(),"Assessment overdue","Assessment outstanding")))))))</f>
        <v/>
      </c>
      <c r="X478" s="8">
        <f>IF(OR(A478="",F478&lt;&gt;"Active"),"",IF(T478="Closed","Closed",IF(AND(T478="Not needed",Q478="",R478="",S478=""),"No action",IF(OR(Q478="",R478="",S478="",T478&lt;&gt;"Open"),"Check action details",IF(S478&lt;TODAY(),"Action overdue","Action open")))))</f>
        <v/>
      </c>
      <c r="Y478" s="8">
        <f>IF(COUNTA(A478:T478)=0,"",IF(F478="Archived","Archived",IF(OR(A478="",B478="",C478="",D478="",E478="",F478&lt;&gt;"Active",COUNTIF(Roles,B478)=0,COUNTIF(Branches,C478)=0,COUNTIF(LearningStatuses,G478)=0,COUNTIF(AssessmentRequired,K478)=0,COUNTIF(AssessmentStatuses,L478)=0,COUNTIF(ActionStatuses,T478)=0,AND(H478&lt;&gt;"",NOT(ISNUMBER(H478))),AND(I478&lt;&gt;"",OR(NOT(ISNUMBER(I478)),I478&gt;TODAY())),AND(J478&lt;&gt;"",NOT(ISNUMBER(J478))),AND(M478&lt;&gt;"",NOT(ISNUMBER(M478))),AND(N478&lt;&gt;"",OR(NOT(ISNUMBER(N478)),N478&gt;TODAY())),AND(S478&lt;&gt;"",NOT(ISNUMBER(S478))),AND(G478="Completed",OR(I478="",P478="",J478="")),AND(G478&lt;&gt;"Completed",OR(I478&lt;&gt;"",H478="")),AND(K478="No",L478&lt;&gt;"Not required"),AND(K478="Yes",OR(L478="Not required",AND(L478&lt;&gt;"Competence confirmed",M478=""))),AND(OR(L478="Competence confirmed",L478="Further support needed"),OR(N478="",O478="",P478="")),AND(L478="Further support needed",T478&lt;&gt;"Open"),X478="Check action details",AND(T478="Closed",OR(Q478="",R478="",P478=""))),"Check required fields/dates","Recorded - verify evidence")))</f>
        <v/>
      </c>
    </row>
    <row r="479" spans="1:25" ht="32" customHeight="1">
      <c r="A479" s="6"/>
      <c r="B479" s="6"/>
      <c r="C479" s="6"/>
      <c r="D479" s="6"/>
      <c r="E479" s="6"/>
      <c r="F479" s="6"/>
      <c r="G479" s="6"/>
      <c r="H479" s="7"/>
      <c r="I479" s="7"/>
      <c r="J479" s="7"/>
      <c r="K479" s="6"/>
      <c r="L479" s="6"/>
      <c r="M479" s="7"/>
      <c r="N479" s="7"/>
      <c r="O479" s="6"/>
      <c r="P479" s="6"/>
      <c r="Q479" s="6"/>
      <c r="R479" s="6"/>
      <c r="S479" s="7"/>
      <c r="T479" s="6"/>
      <c r="U479" s="8">
        <f>IF(OR(A479="",F479&lt;&gt;"Active"),"",IF(G479="Completed","Completed",IF(H479="","Missing deadline",IF(H479&lt;TODAY(),"Overdue learning",IF(H479&lt;=TODAY()+30,"Due within 30 days","Scheduled")))))</f>
        <v/>
      </c>
      <c r="V479" s="8">
        <f>IF(OR(A479="",F479&lt;&gt;"Active"),"",IF(G479&lt;&gt;"Completed","Not yet completed",IF(J479="","Missing review date",IF(J479&lt;TODAY(),"Review overdue",IF(J479&lt;=TODAY()+30,"Review within 30 days","Scheduled")))))</f>
        <v/>
      </c>
      <c r="W479" s="8">
        <f>IF(OR(A479="",F479&lt;&gt;"Active"),"",IF(K479="No","Not required",IF(K479&lt;&gt;"Yes","Check requirement",IF(L479="Further support needed","Competence concern",IF(L479="Competence confirmed","Confirmed",IF(M479="","Missing assessment due",IF(M479&lt;TODAY(),"Assessment overdue","Assessment outstanding")))))))</f>
        <v/>
      </c>
      <c r="X479" s="8">
        <f>IF(OR(A479="",F479&lt;&gt;"Active"),"",IF(T479="Closed","Closed",IF(AND(T479="Not needed",Q479="",R479="",S479=""),"No action",IF(OR(Q479="",R479="",S479="",T479&lt;&gt;"Open"),"Check action details",IF(S479&lt;TODAY(),"Action overdue","Action open")))))</f>
        <v/>
      </c>
      <c r="Y479" s="8">
        <f>IF(COUNTA(A479:T479)=0,"",IF(F479="Archived","Archived",IF(OR(A479="",B479="",C479="",D479="",E479="",F479&lt;&gt;"Active",COUNTIF(Roles,B479)=0,COUNTIF(Branches,C479)=0,COUNTIF(LearningStatuses,G479)=0,COUNTIF(AssessmentRequired,K479)=0,COUNTIF(AssessmentStatuses,L479)=0,COUNTIF(ActionStatuses,T479)=0,AND(H479&lt;&gt;"",NOT(ISNUMBER(H479))),AND(I479&lt;&gt;"",OR(NOT(ISNUMBER(I479)),I479&gt;TODAY())),AND(J479&lt;&gt;"",NOT(ISNUMBER(J479))),AND(M479&lt;&gt;"",NOT(ISNUMBER(M479))),AND(N479&lt;&gt;"",OR(NOT(ISNUMBER(N479)),N479&gt;TODAY())),AND(S479&lt;&gt;"",NOT(ISNUMBER(S479))),AND(G479="Completed",OR(I479="",P479="",J479="")),AND(G479&lt;&gt;"Completed",OR(I479&lt;&gt;"",H479="")),AND(K479="No",L479&lt;&gt;"Not required"),AND(K479="Yes",OR(L479="Not required",AND(L479&lt;&gt;"Competence confirmed",M479=""))),AND(OR(L479="Competence confirmed",L479="Further support needed"),OR(N479="",O479="",P479="")),AND(L479="Further support needed",T479&lt;&gt;"Open"),X479="Check action details",AND(T479="Closed",OR(Q479="",R479="",P479=""))),"Check required fields/dates","Recorded - verify evidence")))</f>
        <v/>
      </c>
    </row>
    <row r="480" spans="1:25" ht="32" customHeight="1">
      <c r="A480" s="6"/>
      <c r="B480" s="6"/>
      <c r="C480" s="6"/>
      <c r="D480" s="6"/>
      <c r="E480" s="6"/>
      <c r="F480" s="6"/>
      <c r="G480" s="6"/>
      <c r="H480" s="7"/>
      <c r="I480" s="7"/>
      <c r="J480" s="7"/>
      <c r="K480" s="6"/>
      <c r="L480" s="6"/>
      <c r="M480" s="7"/>
      <c r="N480" s="7"/>
      <c r="O480" s="6"/>
      <c r="P480" s="6"/>
      <c r="Q480" s="6"/>
      <c r="R480" s="6"/>
      <c r="S480" s="7"/>
      <c r="T480" s="6"/>
      <c r="U480" s="8">
        <f>IF(OR(A480="",F480&lt;&gt;"Active"),"",IF(G480="Completed","Completed",IF(H480="","Missing deadline",IF(H480&lt;TODAY(),"Overdue learning",IF(H480&lt;=TODAY()+30,"Due within 30 days","Scheduled")))))</f>
        <v/>
      </c>
      <c r="V480" s="8">
        <f>IF(OR(A480="",F480&lt;&gt;"Active"),"",IF(G480&lt;&gt;"Completed","Not yet completed",IF(J480="","Missing review date",IF(J480&lt;TODAY(),"Review overdue",IF(J480&lt;=TODAY()+30,"Review within 30 days","Scheduled")))))</f>
        <v/>
      </c>
      <c r="W480" s="8">
        <f>IF(OR(A480="",F480&lt;&gt;"Active"),"",IF(K480="No","Not required",IF(K480&lt;&gt;"Yes","Check requirement",IF(L480="Further support needed","Competence concern",IF(L480="Competence confirmed","Confirmed",IF(M480="","Missing assessment due",IF(M480&lt;TODAY(),"Assessment overdue","Assessment outstanding")))))))</f>
        <v/>
      </c>
      <c r="X480" s="8">
        <f>IF(OR(A480="",F480&lt;&gt;"Active"),"",IF(T480="Closed","Closed",IF(AND(T480="Not needed",Q480="",R480="",S480=""),"No action",IF(OR(Q480="",R480="",S480="",T480&lt;&gt;"Open"),"Check action details",IF(S480&lt;TODAY(),"Action overdue","Action open")))))</f>
        <v/>
      </c>
      <c r="Y480" s="8">
        <f>IF(COUNTA(A480:T480)=0,"",IF(F480="Archived","Archived",IF(OR(A480="",B480="",C480="",D480="",E480="",F480&lt;&gt;"Active",COUNTIF(Roles,B480)=0,COUNTIF(Branches,C480)=0,COUNTIF(LearningStatuses,G480)=0,COUNTIF(AssessmentRequired,K480)=0,COUNTIF(AssessmentStatuses,L480)=0,COUNTIF(ActionStatuses,T480)=0,AND(H480&lt;&gt;"",NOT(ISNUMBER(H480))),AND(I480&lt;&gt;"",OR(NOT(ISNUMBER(I480)),I480&gt;TODAY())),AND(J480&lt;&gt;"",NOT(ISNUMBER(J480))),AND(M480&lt;&gt;"",NOT(ISNUMBER(M480))),AND(N480&lt;&gt;"",OR(NOT(ISNUMBER(N480)),N480&gt;TODAY())),AND(S480&lt;&gt;"",NOT(ISNUMBER(S480))),AND(G480="Completed",OR(I480="",P480="",J480="")),AND(G480&lt;&gt;"Completed",OR(I480&lt;&gt;"",H480="")),AND(K480="No",L480&lt;&gt;"Not required"),AND(K480="Yes",OR(L480="Not required",AND(L480&lt;&gt;"Competence confirmed",M480=""))),AND(OR(L480="Competence confirmed",L480="Further support needed"),OR(N480="",O480="",P480="")),AND(L480="Further support needed",T480&lt;&gt;"Open"),X480="Check action details",AND(T480="Closed",OR(Q480="",R480="",P480=""))),"Check required fields/dates","Recorded - verify evidence")))</f>
        <v/>
      </c>
    </row>
    <row r="481" spans="1:25" ht="32" customHeight="1">
      <c r="A481" s="6"/>
      <c r="B481" s="6"/>
      <c r="C481" s="6"/>
      <c r="D481" s="6"/>
      <c r="E481" s="6"/>
      <c r="F481" s="6"/>
      <c r="G481" s="6"/>
      <c r="H481" s="7"/>
      <c r="I481" s="7"/>
      <c r="J481" s="7"/>
      <c r="K481" s="6"/>
      <c r="L481" s="6"/>
      <c r="M481" s="7"/>
      <c r="N481" s="7"/>
      <c r="O481" s="6"/>
      <c r="P481" s="6"/>
      <c r="Q481" s="6"/>
      <c r="R481" s="6"/>
      <c r="S481" s="7"/>
      <c r="T481" s="6"/>
      <c r="U481" s="8">
        <f>IF(OR(A481="",F481&lt;&gt;"Active"),"",IF(G481="Completed","Completed",IF(H481="","Missing deadline",IF(H481&lt;TODAY(),"Overdue learning",IF(H481&lt;=TODAY()+30,"Due within 30 days","Scheduled")))))</f>
        <v/>
      </c>
      <c r="V481" s="8">
        <f>IF(OR(A481="",F481&lt;&gt;"Active"),"",IF(G481&lt;&gt;"Completed","Not yet completed",IF(J481="","Missing review date",IF(J481&lt;TODAY(),"Review overdue",IF(J481&lt;=TODAY()+30,"Review within 30 days","Scheduled")))))</f>
        <v/>
      </c>
      <c r="W481" s="8">
        <f>IF(OR(A481="",F481&lt;&gt;"Active"),"",IF(K481="No","Not required",IF(K481&lt;&gt;"Yes","Check requirement",IF(L481="Further support needed","Competence concern",IF(L481="Competence confirmed","Confirmed",IF(M481="","Missing assessment due",IF(M481&lt;TODAY(),"Assessment overdue","Assessment outstanding")))))))</f>
        <v/>
      </c>
      <c r="X481" s="8">
        <f>IF(OR(A481="",F481&lt;&gt;"Active"),"",IF(T481="Closed","Closed",IF(AND(T481="Not needed",Q481="",R481="",S481=""),"No action",IF(OR(Q481="",R481="",S481="",T481&lt;&gt;"Open"),"Check action details",IF(S481&lt;TODAY(),"Action overdue","Action open")))))</f>
        <v/>
      </c>
      <c r="Y481" s="8">
        <f>IF(COUNTA(A481:T481)=0,"",IF(F481="Archived","Archived",IF(OR(A481="",B481="",C481="",D481="",E481="",F481&lt;&gt;"Active",COUNTIF(Roles,B481)=0,COUNTIF(Branches,C481)=0,COUNTIF(LearningStatuses,G481)=0,COUNTIF(AssessmentRequired,K481)=0,COUNTIF(AssessmentStatuses,L481)=0,COUNTIF(ActionStatuses,T481)=0,AND(H481&lt;&gt;"",NOT(ISNUMBER(H481))),AND(I481&lt;&gt;"",OR(NOT(ISNUMBER(I481)),I481&gt;TODAY())),AND(J481&lt;&gt;"",NOT(ISNUMBER(J481))),AND(M481&lt;&gt;"",NOT(ISNUMBER(M481))),AND(N481&lt;&gt;"",OR(NOT(ISNUMBER(N481)),N481&gt;TODAY())),AND(S481&lt;&gt;"",NOT(ISNUMBER(S481))),AND(G481="Completed",OR(I481="",P481="",J481="")),AND(G481&lt;&gt;"Completed",OR(I481&lt;&gt;"",H481="")),AND(K481="No",L481&lt;&gt;"Not required"),AND(K481="Yes",OR(L481="Not required",AND(L481&lt;&gt;"Competence confirmed",M481=""))),AND(OR(L481="Competence confirmed",L481="Further support needed"),OR(N481="",O481="",P481="")),AND(L481="Further support needed",T481&lt;&gt;"Open"),X481="Check action details",AND(T481="Closed",OR(Q481="",R481="",P481=""))),"Check required fields/dates","Recorded - verify evidence")))</f>
        <v/>
      </c>
    </row>
    <row r="482" spans="1:25" ht="32" customHeight="1">
      <c r="A482" s="6"/>
      <c r="B482" s="6"/>
      <c r="C482" s="6"/>
      <c r="D482" s="6"/>
      <c r="E482" s="6"/>
      <c r="F482" s="6"/>
      <c r="G482" s="6"/>
      <c r="H482" s="7"/>
      <c r="I482" s="7"/>
      <c r="J482" s="7"/>
      <c r="K482" s="6"/>
      <c r="L482" s="6"/>
      <c r="M482" s="7"/>
      <c r="N482" s="7"/>
      <c r="O482" s="6"/>
      <c r="P482" s="6"/>
      <c r="Q482" s="6"/>
      <c r="R482" s="6"/>
      <c r="S482" s="7"/>
      <c r="T482" s="6"/>
      <c r="U482" s="8">
        <f>IF(OR(A482="",F482&lt;&gt;"Active"),"",IF(G482="Completed","Completed",IF(H482="","Missing deadline",IF(H482&lt;TODAY(),"Overdue learning",IF(H482&lt;=TODAY()+30,"Due within 30 days","Scheduled")))))</f>
        <v/>
      </c>
      <c r="V482" s="8">
        <f>IF(OR(A482="",F482&lt;&gt;"Active"),"",IF(G482&lt;&gt;"Completed","Not yet completed",IF(J482="","Missing review date",IF(J482&lt;TODAY(),"Review overdue",IF(J482&lt;=TODAY()+30,"Review within 30 days","Scheduled")))))</f>
        <v/>
      </c>
      <c r="W482" s="8">
        <f>IF(OR(A482="",F482&lt;&gt;"Active"),"",IF(K482="No","Not required",IF(K482&lt;&gt;"Yes","Check requirement",IF(L482="Further support needed","Competence concern",IF(L482="Competence confirmed","Confirmed",IF(M482="","Missing assessment due",IF(M482&lt;TODAY(),"Assessment overdue","Assessment outstanding")))))))</f>
        <v/>
      </c>
      <c r="X482" s="8">
        <f>IF(OR(A482="",F482&lt;&gt;"Active"),"",IF(T482="Closed","Closed",IF(AND(T482="Not needed",Q482="",R482="",S482=""),"No action",IF(OR(Q482="",R482="",S482="",T482&lt;&gt;"Open"),"Check action details",IF(S482&lt;TODAY(),"Action overdue","Action open")))))</f>
        <v/>
      </c>
      <c r="Y482" s="8">
        <f>IF(COUNTA(A482:T482)=0,"",IF(F482="Archived","Archived",IF(OR(A482="",B482="",C482="",D482="",E482="",F482&lt;&gt;"Active",COUNTIF(Roles,B482)=0,COUNTIF(Branches,C482)=0,COUNTIF(LearningStatuses,G482)=0,COUNTIF(AssessmentRequired,K482)=0,COUNTIF(AssessmentStatuses,L482)=0,COUNTIF(ActionStatuses,T482)=0,AND(H482&lt;&gt;"",NOT(ISNUMBER(H482))),AND(I482&lt;&gt;"",OR(NOT(ISNUMBER(I482)),I482&gt;TODAY())),AND(J482&lt;&gt;"",NOT(ISNUMBER(J482))),AND(M482&lt;&gt;"",NOT(ISNUMBER(M482))),AND(N482&lt;&gt;"",OR(NOT(ISNUMBER(N482)),N482&gt;TODAY())),AND(S482&lt;&gt;"",NOT(ISNUMBER(S482))),AND(G482="Completed",OR(I482="",P482="",J482="")),AND(G482&lt;&gt;"Completed",OR(I482&lt;&gt;"",H482="")),AND(K482="No",L482&lt;&gt;"Not required"),AND(K482="Yes",OR(L482="Not required",AND(L482&lt;&gt;"Competence confirmed",M482=""))),AND(OR(L482="Competence confirmed",L482="Further support needed"),OR(N482="",O482="",P482="")),AND(L482="Further support needed",T482&lt;&gt;"Open"),X482="Check action details",AND(T482="Closed",OR(Q482="",R482="",P482=""))),"Check required fields/dates","Recorded - verify evidence")))</f>
        <v/>
      </c>
    </row>
    <row r="483" spans="1:25" ht="32" customHeight="1">
      <c r="A483" s="6"/>
      <c r="B483" s="6"/>
      <c r="C483" s="6"/>
      <c r="D483" s="6"/>
      <c r="E483" s="6"/>
      <c r="F483" s="6"/>
      <c r="G483" s="6"/>
      <c r="H483" s="7"/>
      <c r="I483" s="7"/>
      <c r="J483" s="7"/>
      <c r="K483" s="6"/>
      <c r="L483" s="6"/>
      <c r="M483" s="7"/>
      <c r="N483" s="7"/>
      <c r="O483" s="6"/>
      <c r="P483" s="6"/>
      <c r="Q483" s="6"/>
      <c r="R483" s="6"/>
      <c r="S483" s="7"/>
      <c r="T483" s="6"/>
      <c r="U483" s="8">
        <f>IF(OR(A483="",F483&lt;&gt;"Active"),"",IF(G483="Completed","Completed",IF(H483="","Missing deadline",IF(H483&lt;TODAY(),"Overdue learning",IF(H483&lt;=TODAY()+30,"Due within 30 days","Scheduled")))))</f>
        <v/>
      </c>
      <c r="V483" s="8">
        <f>IF(OR(A483="",F483&lt;&gt;"Active"),"",IF(G483&lt;&gt;"Completed","Not yet completed",IF(J483="","Missing review date",IF(J483&lt;TODAY(),"Review overdue",IF(J483&lt;=TODAY()+30,"Review within 30 days","Scheduled")))))</f>
        <v/>
      </c>
      <c r="W483" s="8">
        <f>IF(OR(A483="",F483&lt;&gt;"Active"),"",IF(K483="No","Not required",IF(K483&lt;&gt;"Yes","Check requirement",IF(L483="Further support needed","Competence concern",IF(L483="Competence confirmed","Confirmed",IF(M483="","Missing assessment due",IF(M483&lt;TODAY(),"Assessment overdue","Assessment outstanding")))))))</f>
        <v/>
      </c>
      <c r="X483" s="8">
        <f>IF(OR(A483="",F483&lt;&gt;"Active"),"",IF(T483="Closed","Closed",IF(AND(T483="Not needed",Q483="",R483="",S483=""),"No action",IF(OR(Q483="",R483="",S483="",T483&lt;&gt;"Open"),"Check action details",IF(S483&lt;TODAY(),"Action overdue","Action open")))))</f>
        <v/>
      </c>
      <c r="Y483" s="8">
        <f>IF(COUNTA(A483:T483)=0,"",IF(F483="Archived","Archived",IF(OR(A483="",B483="",C483="",D483="",E483="",F483&lt;&gt;"Active",COUNTIF(Roles,B483)=0,COUNTIF(Branches,C483)=0,COUNTIF(LearningStatuses,G483)=0,COUNTIF(AssessmentRequired,K483)=0,COUNTIF(AssessmentStatuses,L483)=0,COUNTIF(ActionStatuses,T483)=0,AND(H483&lt;&gt;"",NOT(ISNUMBER(H483))),AND(I483&lt;&gt;"",OR(NOT(ISNUMBER(I483)),I483&gt;TODAY())),AND(J483&lt;&gt;"",NOT(ISNUMBER(J483))),AND(M483&lt;&gt;"",NOT(ISNUMBER(M483))),AND(N483&lt;&gt;"",OR(NOT(ISNUMBER(N483)),N483&gt;TODAY())),AND(S483&lt;&gt;"",NOT(ISNUMBER(S483))),AND(G483="Completed",OR(I483="",P483="",J483="")),AND(G483&lt;&gt;"Completed",OR(I483&lt;&gt;"",H483="")),AND(K483="No",L483&lt;&gt;"Not required"),AND(K483="Yes",OR(L483="Not required",AND(L483&lt;&gt;"Competence confirmed",M483=""))),AND(OR(L483="Competence confirmed",L483="Further support needed"),OR(N483="",O483="",P483="")),AND(L483="Further support needed",T483&lt;&gt;"Open"),X483="Check action details",AND(T483="Closed",OR(Q483="",R483="",P483=""))),"Check required fields/dates","Recorded - verify evidence")))</f>
        <v/>
      </c>
    </row>
    <row r="484" spans="1:25" ht="32" customHeight="1">
      <c r="A484" s="6"/>
      <c r="B484" s="6"/>
      <c r="C484" s="6"/>
      <c r="D484" s="6"/>
      <c r="E484" s="6"/>
      <c r="F484" s="6"/>
      <c r="G484" s="6"/>
      <c r="H484" s="7"/>
      <c r="I484" s="7"/>
      <c r="J484" s="7"/>
      <c r="K484" s="6"/>
      <c r="L484" s="6"/>
      <c r="M484" s="7"/>
      <c r="N484" s="7"/>
      <c r="O484" s="6"/>
      <c r="P484" s="6"/>
      <c r="Q484" s="6"/>
      <c r="R484" s="6"/>
      <c r="S484" s="7"/>
      <c r="T484" s="6"/>
      <c r="U484" s="8">
        <f>IF(OR(A484="",F484&lt;&gt;"Active"),"",IF(G484="Completed","Completed",IF(H484="","Missing deadline",IF(H484&lt;TODAY(),"Overdue learning",IF(H484&lt;=TODAY()+30,"Due within 30 days","Scheduled")))))</f>
        <v/>
      </c>
      <c r="V484" s="8">
        <f>IF(OR(A484="",F484&lt;&gt;"Active"),"",IF(G484&lt;&gt;"Completed","Not yet completed",IF(J484="","Missing review date",IF(J484&lt;TODAY(),"Review overdue",IF(J484&lt;=TODAY()+30,"Review within 30 days","Scheduled")))))</f>
        <v/>
      </c>
      <c r="W484" s="8">
        <f>IF(OR(A484="",F484&lt;&gt;"Active"),"",IF(K484="No","Not required",IF(K484&lt;&gt;"Yes","Check requirement",IF(L484="Further support needed","Competence concern",IF(L484="Competence confirmed","Confirmed",IF(M484="","Missing assessment due",IF(M484&lt;TODAY(),"Assessment overdue","Assessment outstanding")))))))</f>
        <v/>
      </c>
      <c r="X484" s="8">
        <f>IF(OR(A484="",F484&lt;&gt;"Active"),"",IF(T484="Closed","Closed",IF(AND(T484="Not needed",Q484="",R484="",S484=""),"No action",IF(OR(Q484="",R484="",S484="",T484&lt;&gt;"Open"),"Check action details",IF(S484&lt;TODAY(),"Action overdue","Action open")))))</f>
        <v/>
      </c>
      <c r="Y484" s="8">
        <f>IF(COUNTA(A484:T484)=0,"",IF(F484="Archived","Archived",IF(OR(A484="",B484="",C484="",D484="",E484="",F484&lt;&gt;"Active",COUNTIF(Roles,B484)=0,COUNTIF(Branches,C484)=0,COUNTIF(LearningStatuses,G484)=0,COUNTIF(AssessmentRequired,K484)=0,COUNTIF(AssessmentStatuses,L484)=0,COUNTIF(ActionStatuses,T484)=0,AND(H484&lt;&gt;"",NOT(ISNUMBER(H484))),AND(I484&lt;&gt;"",OR(NOT(ISNUMBER(I484)),I484&gt;TODAY())),AND(J484&lt;&gt;"",NOT(ISNUMBER(J484))),AND(M484&lt;&gt;"",NOT(ISNUMBER(M484))),AND(N484&lt;&gt;"",OR(NOT(ISNUMBER(N484)),N484&gt;TODAY())),AND(S484&lt;&gt;"",NOT(ISNUMBER(S484))),AND(G484="Completed",OR(I484="",P484="",J484="")),AND(G484&lt;&gt;"Completed",OR(I484&lt;&gt;"",H484="")),AND(K484="No",L484&lt;&gt;"Not required"),AND(K484="Yes",OR(L484="Not required",AND(L484&lt;&gt;"Competence confirmed",M484=""))),AND(OR(L484="Competence confirmed",L484="Further support needed"),OR(N484="",O484="",P484="")),AND(L484="Further support needed",T484&lt;&gt;"Open"),X484="Check action details",AND(T484="Closed",OR(Q484="",R484="",P484=""))),"Check required fields/dates","Recorded - verify evidence")))</f>
        <v/>
      </c>
    </row>
    <row r="485" spans="1:25" ht="32" customHeight="1">
      <c r="A485" s="6"/>
      <c r="B485" s="6"/>
      <c r="C485" s="6"/>
      <c r="D485" s="6"/>
      <c r="E485" s="6"/>
      <c r="F485" s="6"/>
      <c r="G485" s="6"/>
      <c r="H485" s="7"/>
      <c r="I485" s="7"/>
      <c r="J485" s="7"/>
      <c r="K485" s="6"/>
      <c r="L485" s="6"/>
      <c r="M485" s="7"/>
      <c r="N485" s="7"/>
      <c r="O485" s="6"/>
      <c r="P485" s="6"/>
      <c r="Q485" s="6"/>
      <c r="R485" s="6"/>
      <c r="S485" s="7"/>
      <c r="T485" s="6"/>
      <c r="U485" s="8">
        <f>IF(OR(A485="",F485&lt;&gt;"Active"),"",IF(G485="Completed","Completed",IF(H485="","Missing deadline",IF(H485&lt;TODAY(),"Overdue learning",IF(H485&lt;=TODAY()+30,"Due within 30 days","Scheduled")))))</f>
        <v/>
      </c>
      <c r="V485" s="8">
        <f>IF(OR(A485="",F485&lt;&gt;"Active"),"",IF(G485&lt;&gt;"Completed","Not yet completed",IF(J485="","Missing review date",IF(J485&lt;TODAY(),"Review overdue",IF(J485&lt;=TODAY()+30,"Review within 30 days","Scheduled")))))</f>
        <v/>
      </c>
      <c r="W485" s="8">
        <f>IF(OR(A485="",F485&lt;&gt;"Active"),"",IF(K485="No","Not required",IF(K485&lt;&gt;"Yes","Check requirement",IF(L485="Further support needed","Competence concern",IF(L485="Competence confirmed","Confirmed",IF(M485="","Missing assessment due",IF(M485&lt;TODAY(),"Assessment overdue","Assessment outstanding")))))))</f>
        <v/>
      </c>
      <c r="X485" s="8">
        <f>IF(OR(A485="",F485&lt;&gt;"Active"),"",IF(T485="Closed","Closed",IF(AND(T485="Not needed",Q485="",R485="",S485=""),"No action",IF(OR(Q485="",R485="",S485="",T485&lt;&gt;"Open"),"Check action details",IF(S485&lt;TODAY(),"Action overdue","Action open")))))</f>
        <v/>
      </c>
      <c r="Y485" s="8">
        <f>IF(COUNTA(A485:T485)=0,"",IF(F485="Archived","Archived",IF(OR(A485="",B485="",C485="",D485="",E485="",F485&lt;&gt;"Active",COUNTIF(Roles,B485)=0,COUNTIF(Branches,C485)=0,COUNTIF(LearningStatuses,G485)=0,COUNTIF(AssessmentRequired,K485)=0,COUNTIF(AssessmentStatuses,L485)=0,COUNTIF(ActionStatuses,T485)=0,AND(H485&lt;&gt;"",NOT(ISNUMBER(H485))),AND(I485&lt;&gt;"",OR(NOT(ISNUMBER(I485)),I485&gt;TODAY())),AND(J485&lt;&gt;"",NOT(ISNUMBER(J485))),AND(M485&lt;&gt;"",NOT(ISNUMBER(M485))),AND(N485&lt;&gt;"",OR(NOT(ISNUMBER(N485)),N485&gt;TODAY())),AND(S485&lt;&gt;"",NOT(ISNUMBER(S485))),AND(G485="Completed",OR(I485="",P485="",J485="")),AND(G485&lt;&gt;"Completed",OR(I485&lt;&gt;"",H485="")),AND(K485="No",L485&lt;&gt;"Not required"),AND(K485="Yes",OR(L485="Not required",AND(L485&lt;&gt;"Competence confirmed",M485=""))),AND(OR(L485="Competence confirmed",L485="Further support needed"),OR(N485="",O485="",P485="")),AND(L485="Further support needed",T485&lt;&gt;"Open"),X485="Check action details",AND(T485="Closed",OR(Q485="",R485="",P485=""))),"Check required fields/dates","Recorded - verify evidence")))</f>
        <v/>
      </c>
    </row>
    <row r="486" spans="1:25" ht="32" customHeight="1">
      <c r="A486" s="6"/>
      <c r="B486" s="6"/>
      <c r="C486" s="6"/>
      <c r="D486" s="6"/>
      <c r="E486" s="6"/>
      <c r="F486" s="6"/>
      <c r="G486" s="6"/>
      <c r="H486" s="7"/>
      <c r="I486" s="7"/>
      <c r="J486" s="7"/>
      <c r="K486" s="6"/>
      <c r="L486" s="6"/>
      <c r="M486" s="7"/>
      <c r="N486" s="7"/>
      <c r="O486" s="6"/>
      <c r="P486" s="6"/>
      <c r="Q486" s="6"/>
      <c r="R486" s="6"/>
      <c r="S486" s="7"/>
      <c r="T486" s="6"/>
      <c r="U486" s="8">
        <f>IF(OR(A486="",F486&lt;&gt;"Active"),"",IF(G486="Completed","Completed",IF(H486="","Missing deadline",IF(H486&lt;TODAY(),"Overdue learning",IF(H486&lt;=TODAY()+30,"Due within 30 days","Scheduled")))))</f>
        <v/>
      </c>
      <c r="V486" s="8">
        <f>IF(OR(A486="",F486&lt;&gt;"Active"),"",IF(G486&lt;&gt;"Completed","Not yet completed",IF(J486="","Missing review date",IF(J486&lt;TODAY(),"Review overdue",IF(J486&lt;=TODAY()+30,"Review within 30 days","Scheduled")))))</f>
        <v/>
      </c>
      <c r="W486" s="8">
        <f>IF(OR(A486="",F486&lt;&gt;"Active"),"",IF(K486="No","Not required",IF(K486&lt;&gt;"Yes","Check requirement",IF(L486="Further support needed","Competence concern",IF(L486="Competence confirmed","Confirmed",IF(M486="","Missing assessment due",IF(M486&lt;TODAY(),"Assessment overdue","Assessment outstanding")))))))</f>
        <v/>
      </c>
      <c r="X486" s="8">
        <f>IF(OR(A486="",F486&lt;&gt;"Active"),"",IF(T486="Closed","Closed",IF(AND(T486="Not needed",Q486="",R486="",S486=""),"No action",IF(OR(Q486="",R486="",S486="",T486&lt;&gt;"Open"),"Check action details",IF(S486&lt;TODAY(),"Action overdue","Action open")))))</f>
        <v/>
      </c>
      <c r="Y486" s="8">
        <f>IF(COUNTA(A486:T486)=0,"",IF(F486="Archived","Archived",IF(OR(A486="",B486="",C486="",D486="",E486="",F486&lt;&gt;"Active",COUNTIF(Roles,B486)=0,COUNTIF(Branches,C486)=0,COUNTIF(LearningStatuses,G486)=0,COUNTIF(AssessmentRequired,K486)=0,COUNTIF(AssessmentStatuses,L486)=0,COUNTIF(ActionStatuses,T486)=0,AND(H486&lt;&gt;"",NOT(ISNUMBER(H486))),AND(I486&lt;&gt;"",OR(NOT(ISNUMBER(I486)),I486&gt;TODAY())),AND(J486&lt;&gt;"",NOT(ISNUMBER(J486))),AND(M486&lt;&gt;"",NOT(ISNUMBER(M486))),AND(N486&lt;&gt;"",OR(NOT(ISNUMBER(N486)),N486&gt;TODAY())),AND(S486&lt;&gt;"",NOT(ISNUMBER(S486))),AND(G486="Completed",OR(I486="",P486="",J486="")),AND(G486&lt;&gt;"Completed",OR(I486&lt;&gt;"",H486="")),AND(K486="No",L486&lt;&gt;"Not required"),AND(K486="Yes",OR(L486="Not required",AND(L486&lt;&gt;"Competence confirmed",M486=""))),AND(OR(L486="Competence confirmed",L486="Further support needed"),OR(N486="",O486="",P486="")),AND(L486="Further support needed",T486&lt;&gt;"Open"),X486="Check action details",AND(T486="Closed",OR(Q486="",R486="",P486=""))),"Check required fields/dates","Recorded - verify evidence")))</f>
        <v/>
      </c>
    </row>
    <row r="487" spans="1:25" ht="32" customHeight="1">
      <c r="A487" s="6"/>
      <c r="B487" s="6"/>
      <c r="C487" s="6"/>
      <c r="D487" s="6"/>
      <c r="E487" s="6"/>
      <c r="F487" s="6"/>
      <c r="G487" s="6"/>
      <c r="H487" s="7"/>
      <c r="I487" s="7"/>
      <c r="J487" s="7"/>
      <c r="K487" s="6"/>
      <c r="L487" s="6"/>
      <c r="M487" s="7"/>
      <c r="N487" s="7"/>
      <c r="O487" s="6"/>
      <c r="P487" s="6"/>
      <c r="Q487" s="6"/>
      <c r="R487" s="6"/>
      <c r="S487" s="7"/>
      <c r="T487" s="6"/>
      <c r="U487" s="8">
        <f>IF(OR(A487="",F487&lt;&gt;"Active"),"",IF(G487="Completed","Completed",IF(H487="","Missing deadline",IF(H487&lt;TODAY(),"Overdue learning",IF(H487&lt;=TODAY()+30,"Due within 30 days","Scheduled")))))</f>
        <v/>
      </c>
      <c r="V487" s="8">
        <f>IF(OR(A487="",F487&lt;&gt;"Active"),"",IF(G487&lt;&gt;"Completed","Not yet completed",IF(J487="","Missing review date",IF(J487&lt;TODAY(),"Review overdue",IF(J487&lt;=TODAY()+30,"Review within 30 days","Scheduled")))))</f>
        <v/>
      </c>
      <c r="W487" s="8">
        <f>IF(OR(A487="",F487&lt;&gt;"Active"),"",IF(K487="No","Not required",IF(K487&lt;&gt;"Yes","Check requirement",IF(L487="Further support needed","Competence concern",IF(L487="Competence confirmed","Confirmed",IF(M487="","Missing assessment due",IF(M487&lt;TODAY(),"Assessment overdue","Assessment outstanding")))))))</f>
        <v/>
      </c>
      <c r="X487" s="8">
        <f>IF(OR(A487="",F487&lt;&gt;"Active"),"",IF(T487="Closed","Closed",IF(AND(T487="Not needed",Q487="",R487="",S487=""),"No action",IF(OR(Q487="",R487="",S487="",T487&lt;&gt;"Open"),"Check action details",IF(S487&lt;TODAY(),"Action overdue","Action open")))))</f>
        <v/>
      </c>
      <c r="Y487" s="8">
        <f>IF(COUNTA(A487:T487)=0,"",IF(F487="Archived","Archived",IF(OR(A487="",B487="",C487="",D487="",E487="",F487&lt;&gt;"Active",COUNTIF(Roles,B487)=0,COUNTIF(Branches,C487)=0,COUNTIF(LearningStatuses,G487)=0,COUNTIF(AssessmentRequired,K487)=0,COUNTIF(AssessmentStatuses,L487)=0,COUNTIF(ActionStatuses,T487)=0,AND(H487&lt;&gt;"",NOT(ISNUMBER(H487))),AND(I487&lt;&gt;"",OR(NOT(ISNUMBER(I487)),I487&gt;TODAY())),AND(J487&lt;&gt;"",NOT(ISNUMBER(J487))),AND(M487&lt;&gt;"",NOT(ISNUMBER(M487))),AND(N487&lt;&gt;"",OR(NOT(ISNUMBER(N487)),N487&gt;TODAY())),AND(S487&lt;&gt;"",NOT(ISNUMBER(S487))),AND(G487="Completed",OR(I487="",P487="",J487="")),AND(G487&lt;&gt;"Completed",OR(I487&lt;&gt;"",H487="")),AND(K487="No",L487&lt;&gt;"Not required"),AND(K487="Yes",OR(L487="Not required",AND(L487&lt;&gt;"Competence confirmed",M487=""))),AND(OR(L487="Competence confirmed",L487="Further support needed"),OR(N487="",O487="",P487="")),AND(L487="Further support needed",T487&lt;&gt;"Open"),X487="Check action details",AND(T487="Closed",OR(Q487="",R487="",P487=""))),"Check required fields/dates","Recorded - verify evidence")))</f>
        <v/>
      </c>
    </row>
    <row r="488" spans="1:25" ht="32" customHeight="1">
      <c r="A488" s="6"/>
      <c r="B488" s="6"/>
      <c r="C488" s="6"/>
      <c r="D488" s="6"/>
      <c r="E488" s="6"/>
      <c r="F488" s="6"/>
      <c r="G488" s="6"/>
      <c r="H488" s="7"/>
      <c r="I488" s="7"/>
      <c r="J488" s="7"/>
      <c r="K488" s="6"/>
      <c r="L488" s="6"/>
      <c r="M488" s="7"/>
      <c r="N488" s="7"/>
      <c r="O488" s="6"/>
      <c r="P488" s="6"/>
      <c r="Q488" s="6"/>
      <c r="R488" s="6"/>
      <c r="S488" s="7"/>
      <c r="T488" s="6"/>
      <c r="U488" s="8">
        <f>IF(OR(A488="",F488&lt;&gt;"Active"),"",IF(G488="Completed","Completed",IF(H488="","Missing deadline",IF(H488&lt;TODAY(),"Overdue learning",IF(H488&lt;=TODAY()+30,"Due within 30 days","Scheduled")))))</f>
        <v/>
      </c>
      <c r="V488" s="8">
        <f>IF(OR(A488="",F488&lt;&gt;"Active"),"",IF(G488&lt;&gt;"Completed","Not yet completed",IF(J488="","Missing review date",IF(J488&lt;TODAY(),"Review overdue",IF(J488&lt;=TODAY()+30,"Review within 30 days","Scheduled")))))</f>
        <v/>
      </c>
      <c r="W488" s="8">
        <f>IF(OR(A488="",F488&lt;&gt;"Active"),"",IF(K488="No","Not required",IF(K488&lt;&gt;"Yes","Check requirement",IF(L488="Further support needed","Competence concern",IF(L488="Competence confirmed","Confirmed",IF(M488="","Missing assessment due",IF(M488&lt;TODAY(),"Assessment overdue","Assessment outstanding")))))))</f>
        <v/>
      </c>
      <c r="X488" s="8">
        <f>IF(OR(A488="",F488&lt;&gt;"Active"),"",IF(T488="Closed","Closed",IF(AND(T488="Not needed",Q488="",R488="",S488=""),"No action",IF(OR(Q488="",R488="",S488="",T488&lt;&gt;"Open"),"Check action details",IF(S488&lt;TODAY(),"Action overdue","Action open")))))</f>
        <v/>
      </c>
      <c r="Y488" s="8">
        <f>IF(COUNTA(A488:T488)=0,"",IF(F488="Archived","Archived",IF(OR(A488="",B488="",C488="",D488="",E488="",F488&lt;&gt;"Active",COUNTIF(Roles,B488)=0,COUNTIF(Branches,C488)=0,COUNTIF(LearningStatuses,G488)=0,COUNTIF(AssessmentRequired,K488)=0,COUNTIF(AssessmentStatuses,L488)=0,COUNTIF(ActionStatuses,T488)=0,AND(H488&lt;&gt;"",NOT(ISNUMBER(H488))),AND(I488&lt;&gt;"",OR(NOT(ISNUMBER(I488)),I488&gt;TODAY())),AND(J488&lt;&gt;"",NOT(ISNUMBER(J488))),AND(M488&lt;&gt;"",NOT(ISNUMBER(M488))),AND(N488&lt;&gt;"",OR(NOT(ISNUMBER(N488)),N488&gt;TODAY())),AND(S488&lt;&gt;"",NOT(ISNUMBER(S488))),AND(G488="Completed",OR(I488="",P488="",J488="")),AND(G488&lt;&gt;"Completed",OR(I488&lt;&gt;"",H488="")),AND(K488="No",L488&lt;&gt;"Not required"),AND(K488="Yes",OR(L488="Not required",AND(L488&lt;&gt;"Competence confirmed",M488=""))),AND(OR(L488="Competence confirmed",L488="Further support needed"),OR(N488="",O488="",P488="")),AND(L488="Further support needed",T488&lt;&gt;"Open"),X488="Check action details",AND(T488="Closed",OR(Q488="",R488="",P488=""))),"Check required fields/dates","Recorded - verify evidence")))</f>
        <v/>
      </c>
    </row>
    <row r="489" spans="1:25" ht="32" customHeight="1">
      <c r="A489" s="6"/>
      <c r="B489" s="6"/>
      <c r="C489" s="6"/>
      <c r="D489" s="6"/>
      <c r="E489" s="6"/>
      <c r="F489" s="6"/>
      <c r="G489" s="6"/>
      <c r="H489" s="7"/>
      <c r="I489" s="7"/>
      <c r="J489" s="7"/>
      <c r="K489" s="6"/>
      <c r="L489" s="6"/>
      <c r="M489" s="7"/>
      <c r="N489" s="7"/>
      <c r="O489" s="6"/>
      <c r="P489" s="6"/>
      <c r="Q489" s="6"/>
      <c r="R489" s="6"/>
      <c r="S489" s="7"/>
      <c r="T489" s="6"/>
      <c r="U489" s="8">
        <f>IF(OR(A489="",F489&lt;&gt;"Active"),"",IF(G489="Completed","Completed",IF(H489="","Missing deadline",IF(H489&lt;TODAY(),"Overdue learning",IF(H489&lt;=TODAY()+30,"Due within 30 days","Scheduled")))))</f>
        <v/>
      </c>
      <c r="V489" s="8">
        <f>IF(OR(A489="",F489&lt;&gt;"Active"),"",IF(G489&lt;&gt;"Completed","Not yet completed",IF(J489="","Missing review date",IF(J489&lt;TODAY(),"Review overdue",IF(J489&lt;=TODAY()+30,"Review within 30 days","Scheduled")))))</f>
        <v/>
      </c>
      <c r="W489" s="8">
        <f>IF(OR(A489="",F489&lt;&gt;"Active"),"",IF(K489="No","Not required",IF(K489&lt;&gt;"Yes","Check requirement",IF(L489="Further support needed","Competence concern",IF(L489="Competence confirmed","Confirmed",IF(M489="","Missing assessment due",IF(M489&lt;TODAY(),"Assessment overdue","Assessment outstanding")))))))</f>
        <v/>
      </c>
      <c r="X489" s="8">
        <f>IF(OR(A489="",F489&lt;&gt;"Active"),"",IF(T489="Closed","Closed",IF(AND(T489="Not needed",Q489="",R489="",S489=""),"No action",IF(OR(Q489="",R489="",S489="",T489&lt;&gt;"Open"),"Check action details",IF(S489&lt;TODAY(),"Action overdue","Action open")))))</f>
        <v/>
      </c>
      <c r="Y489" s="8">
        <f>IF(COUNTA(A489:T489)=0,"",IF(F489="Archived","Archived",IF(OR(A489="",B489="",C489="",D489="",E489="",F489&lt;&gt;"Active",COUNTIF(Roles,B489)=0,COUNTIF(Branches,C489)=0,COUNTIF(LearningStatuses,G489)=0,COUNTIF(AssessmentRequired,K489)=0,COUNTIF(AssessmentStatuses,L489)=0,COUNTIF(ActionStatuses,T489)=0,AND(H489&lt;&gt;"",NOT(ISNUMBER(H489))),AND(I489&lt;&gt;"",OR(NOT(ISNUMBER(I489)),I489&gt;TODAY())),AND(J489&lt;&gt;"",NOT(ISNUMBER(J489))),AND(M489&lt;&gt;"",NOT(ISNUMBER(M489))),AND(N489&lt;&gt;"",OR(NOT(ISNUMBER(N489)),N489&gt;TODAY())),AND(S489&lt;&gt;"",NOT(ISNUMBER(S489))),AND(G489="Completed",OR(I489="",P489="",J489="")),AND(G489&lt;&gt;"Completed",OR(I489&lt;&gt;"",H489="")),AND(K489="No",L489&lt;&gt;"Not required"),AND(K489="Yes",OR(L489="Not required",AND(L489&lt;&gt;"Competence confirmed",M489=""))),AND(OR(L489="Competence confirmed",L489="Further support needed"),OR(N489="",O489="",P489="")),AND(L489="Further support needed",T489&lt;&gt;"Open"),X489="Check action details",AND(T489="Closed",OR(Q489="",R489="",P489=""))),"Check required fields/dates","Recorded - verify evidence")))</f>
        <v/>
      </c>
    </row>
    <row r="490" spans="1:25" ht="32" customHeight="1">
      <c r="A490" s="6"/>
      <c r="B490" s="6"/>
      <c r="C490" s="6"/>
      <c r="D490" s="6"/>
      <c r="E490" s="6"/>
      <c r="F490" s="6"/>
      <c r="G490" s="6"/>
      <c r="H490" s="7"/>
      <c r="I490" s="7"/>
      <c r="J490" s="7"/>
      <c r="K490" s="6"/>
      <c r="L490" s="6"/>
      <c r="M490" s="7"/>
      <c r="N490" s="7"/>
      <c r="O490" s="6"/>
      <c r="P490" s="6"/>
      <c r="Q490" s="6"/>
      <c r="R490" s="6"/>
      <c r="S490" s="7"/>
      <c r="T490" s="6"/>
      <c r="U490" s="8">
        <f>IF(OR(A490="",F490&lt;&gt;"Active"),"",IF(G490="Completed","Completed",IF(H490="","Missing deadline",IF(H490&lt;TODAY(),"Overdue learning",IF(H490&lt;=TODAY()+30,"Due within 30 days","Scheduled")))))</f>
        <v/>
      </c>
      <c r="V490" s="8">
        <f>IF(OR(A490="",F490&lt;&gt;"Active"),"",IF(G490&lt;&gt;"Completed","Not yet completed",IF(J490="","Missing review date",IF(J490&lt;TODAY(),"Review overdue",IF(J490&lt;=TODAY()+30,"Review within 30 days","Scheduled")))))</f>
        <v/>
      </c>
      <c r="W490" s="8">
        <f>IF(OR(A490="",F490&lt;&gt;"Active"),"",IF(K490="No","Not required",IF(K490&lt;&gt;"Yes","Check requirement",IF(L490="Further support needed","Competence concern",IF(L490="Competence confirmed","Confirmed",IF(M490="","Missing assessment due",IF(M490&lt;TODAY(),"Assessment overdue","Assessment outstanding")))))))</f>
        <v/>
      </c>
      <c r="X490" s="8">
        <f>IF(OR(A490="",F490&lt;&gt;"Active"),"",IF(T490="Closed","Closed",IF(AND(T490="Not needed",Q490="",R490="",S490=""),"No action",IF(OR(Q490="",R490="",S490="",T490&lt;&gt;"Open"),"Check action details",IF(S490&lt;TODAY(),"Action overdue","Action open")))))</f>
        <v/>
      </c>
      <c r="Y490" s="8">
        <f>IF(COUNTA(A490:T490)=0,"",IF(F490="Archived","Archived",IF(OR(A490="",B490="",C490="",D490="",E490="",F490&lt;&gt;"Active",COUNTIF(Roles,B490)=0,COUNTIF(Branches,C490)=0,COUNTIF(LearningStatuses,G490)=0,COUNTIF(AssessmentRequired,K490)=0,COUNTIF(AssessmentStatuses,L490)=0,COUNTIF(ActionStatuses,T490)=0,AND(H490&lt;&gt;"",NOT(ISNUMBER(H490))),AND(I490&lt;&gt;"",OR(NOT(ISNUMBER(I490)),I490&gt;TODAY())),AND(J490&lt;&gt;"",NOT(ISNUMBER(J490))),AND(M490&lt;&gt;"",NOT(ISNUMBER(M490))),AND(N490&lt;&gt;"",OR(NOT(ISNUMBER(N490)),N490&gt;TODAY())),AND(S490&lt;&gt;"",NOT(ISNUMBER(S490))),AND(G490="Completed",OR(I490="",P490="",J490="")),AND(G490&lt;&gt;"Completed",OR(I490&lt;&gt;"",H490="")),AND(K490="No",L490&lt;&gt;"Not required"),AND(K490="Yes",OR(L490="Not required",AND(L490&lt;&gt;"Competence confirmed",M490=""))),AND(OR(L490="Competence confirmed",L490="Further support needed"),OR(N490="",O490="",P490="")),AND(L490="Further support needed",T490&lt;&gt;"Open"),X490="Check action details",AND(T490="Closed",OR(Q490="",R490="",P490=""))),"Check required fields/dates","Recorded - verify evidence")))</f>
        <v/>
      </c>
    </row>
    <row r="491" spans="1:25" ht="32" customHeight="1">
      <c r="A491" s="6"/>
      <c r="B491" s="6"/>
      <c r="C491" s="6"/>
      <c r="D491" s="6"/>
      <c r="E491" s="6"/>
      <c r="F491" s="6"/>
      <c r="G491" s="6"/>
      <c r="H491" s="7"/>
      <c r="I491" s="7"/>
      <c r="J491" s="7"/>
      <c r="K491" s="6"/>
      <c r="L491" s="6"/>
      <c r="M491" s="7"/>
      <c r="N491" s="7"/>
      <c r="O491" s="6"/>
      <c r="P491" s="6"/>
      <c r="Q491" s="6"/>
      <c r="R491" s="6"/>
      <c r="S491" s="7"/>
      <c r="T491" s="6"/>
      <c r="U491" s="8">
        <f>IF(OR(A491="",F491&lt;&gt;"Active"),"",IF(G491="Completed","Completed",IF(H491="","Missing deadline",IF(H491&lt;TODAY(),"Overdue learning",IF(H491&lt;=TODAY()+30,"Due within 30 days","Scheduled")))))</f>
        <v/>
      </c>
      <c r="V491" s="8">
        <f>IF(OR(A491="",F491&lt;&gt;"Active"),"",IF(G491&lt;&gt;"Completed","Not yet completed",IF(J491="","Missing review date",IF(J491&lt;TODAY(),"Review overdue",IF(J491&lt;=TODAY()+30,"Review within 30 days","Scheduled")))))</f>
        <v/>
      </c>
      <c r="W491" s="8">
        <f>IF(OR(A491="",F491&lt;&gt;"Active"),"",IF(K491="No","Not required",IF(K491&lt;&gt;"Yes","Check requirement",IF(L491="Further support needed","Competence concern",IF(L491="Competence confirmed","Confirmed",IF(M491="","Missing assessment due",IF(M491&lt;TODAY(),"Assessment overdue","Assessment outstanding")))))))</f>
        <v/>
      </c>
      <c r="X491" s="8">
        <f>IF(OR(A491="",F491&lt;&gt;"Active"),"",IF(T491="Closed","Closed",IF(AND(T491="Not needed",Q491="",R491="",S491=""),"No action",IF(OR(Q491="",R491="",S491="",T491&lt;&gt;"Open"),"Check action details",IF(S491&lt;TODAY(),"Action overdue","Action open")))))</f>
        <v/>
      </c>
      <c r="Y491" s="8">
        <f>IF(COUNTA(A491:T491)=0,"",IF(F491="Archived","Archived",IF(OR(A491="",B491="",C491="",D491="",E491="",F491&lt;&gt;"Active",COUNTIF(Roles,B491)=0,COUNTIF(Branches,C491)=0,COUNTIF(LearningStatuses,G491)=0,COUNTIF(AssessmentRequired,K491)=0,COUNTIF(AssessmentStatuses,L491)=0,COUNTIF(ActionStatuses,T491)=0,AND(H491&lt;&gt;"",NOT(ISNUMBER(H491))),AND(I491&lt;&gt;"",OR(NOT(ISNUMBER(I491)),I491&gt;TODAY())),AND(J491&lt;&gt;"",NOT(ISNUMBER(J491))),AND(M491&lt;&gt;"",NOT(ISNUMBER(M491))),AND(N491&lt;&gt;"",OR(NOT(ISNUMBER(N491)),N491&gt;TODAY())),AND(S491&lt;&gt;"",NOT(ISNUMBER(S491))),AND(G491="Completed",OR(I491="",P491="",J491="")),AND(G491&lt;&gt;"Completed",OR(I491&lt;&gt;"",H491="")),AND(K491="No",L491&lt;&gt;"Not required"),AND(K491="Yes",OR(L491="Not required",AND(L491&lt;&gt;"Competence confirmed",M491=""))),AND(OR(L491="Competence confirmed",L491="Further support needed"),OR(N491="",O491="",P491="")),AND(L491="Further support needed",T491&lt;&gt;"Open"),X491="Check action details",AND(T491="Closed",OR(Q491="",R491="",P491=""))),"Check required fields/dates","Recorded - verify evidence")))</f>
        <v/>
      </c>
    </row>
    <row r="492" spans="1:25" ht="32" customHeight="1">
      <c r="A492" s="6"/>
      <c r="B492" s="6"/>
      <c r="C492" s="6"/>
      <c r="D492" s="6"/>
      <c r="E492" s="6"/>
      <c r="F492" s="6"/>
      <c r="G492" s="6"/>
      <c r="H492" s="7"/>
      <c r="I492" s="7"/>
      <c r="J492" s="7"/>
      <c r="K492" s="6"/>
      <c r="L492" s="6"/>
      <c r="M492" s="7"/>
      <c r="N492" s="7"/>
      <c r="O492" s="6"/>
      <c r="P492" s="6"/>
      <c r="Q492" s="6"/>
      <c r="R492" s="6"/>
      <c r="S492" s="7"/>
      <c r="T492" s="6"/>
      <c r="U492" s="8">
        <f>IF(OR(A492="",F492&lt;&gt;"Active"),"",IF(G492="Completed","Completed",IF(H492="","Missing deadline",IF(H492&lt;TODAY(),"Overdue learning",IF(H492&lt;=TODAY()+30,"Due within 30 days","Scheduled")))))</f>
        <v/>
      </c>
      <c r="V492" s="8">
        <f>IF(OR(A492="",F492&lt;&gt;"Active"),"",IF(G492&lt;&gt;"Completed","Not yet completed",IF(J492="","Missing review date",IF(J492&lt;TODAY(),"Review overdue",IF(J492&lt;=TODAY()+30,"Review within 30 days","Scheduled")))))</f>
        <v/>
      </c>
      <c r="W492" s="8">
        <f>IF(OR(A492="",F492&lt;&gt;"Active"),"",IF(K492="No","Not required",IF(K492&lt;&gt;"Yes","Check requirement",IF(L492="Further support needed","Competence concern",IF(L492="Competence confirmed","Confirmed",IF(M492="","Missing assessment due",IF(M492&lt;TODAY(),"Assessment overdue","Assessment outstanding")))))))</f>
        <v/>
      </c>
      <c r="X492" s="8">
        <f>IF(OR(A492="",F492&lt;&gt;"Active"),"",IF(T492="Closed","Closed",IF(AND(T492="Not needed",Q492="",R492="",S492=""),"No action",IF(OR(Q492="",R492="",S492="",T492&lt;&gt;"Open"),"Check action details",IF(S492&lt;TODAY(),"Action overdue","Action open")))))</f>
        <v/>
      </c>
      <c r="Y492" s="8">
        <f>IF(COUNTA(A492:T492)=0,"",IF(F492="Archived","Archived",IF(OR(A492="",B492="",C492="",D492="",E492="",F492&lt;&gt;"Active",COUNTIF(Roles,B492)=0,COUNTIF(Branches,C492)=0,COUNTIF(LearningStatuses,G492)=0,COUNTIF(AssessmentRequired,K492)=0,COUNTIF(AssessmentStatuses,L492)=0,COUNTIF(ActionStatuses,T492)=0,AND(H492&lt;&gt;"",NOT(ISNUMBER(H492))),AND(I492&lt;&gt;"",OR(NOT(ISNUMBER(I492)),I492&gt;TODAY())),AND(J492&lt;&gt;"",NOT(ISNUMBER(J492))),AND(M492&lt;&gt;"",NOT(ISNUMBER(M492))),AND(N492&lt;&gt;"",OR(NOT(ISNUMBER(N492)),N492&gt;TODAY())),AND(S492&lt;&gt;"",NOT(ISNUMBER(S492))),AND(G492="Completed",OR(I492="",P492="",J492="")),AND(G492&lt;&gt;"Completed",OR(I492&lt;&gt;"",H492="")),AND(K492="No",L492&lt;&gt;"Not required"),AND(K492="Yes",OR(L492="Not required",AND(L492&lt;&gt;"Competence confirmed",M492=""))),AND(OR(L492="Competence confirmed",L492="Further support needed"),OR(N492="",O492="",P492="")),AND(L492="Further support needed",T492&lt;&gt;"Open"),X492="Check action details",AND(T492="Closed",OR(Q492="",R492="",P492=""))),"Check required fields/dates","Recorded - verify evidence")))</f>
        <v/>
      </c>
    </row>
    <row r="493" spans="1:25" ht="32" customHeight="1">
      <c r="A493" s="6"/>
      <c r="B493" s="6"/>
      <c r="C493" s="6"/>
      <c r="D493" s="6"/>
      <c r="E493" s="6"/>
      <c r="F493" s="6"/>
      <c r="G493" s="6"/>
      <c r="H493" s="7"/>
      <c r="I493" s="7"/>
      <c r="J493" s="7"/>
      <c r="K493" s="6"/>
      <c r="L493" s="6"/>
      <c r="M493" s="7"/>
      <c r="N493" s="7"/>
      <c r="O493" s="6"/>
      <c r="P493" s="6"/>
      <c r="Q493" s="6"/>
      <c r="R493" s="6"/>
      <c r="S493" s="7"/>
      <c r="T493" s="6"/>
      <c r="U493" s="8">
        <f>IF(OR(A493="",F493&lt;&gt;"Active"),"",IF(G493="Completed","Completed",IF(H493="","Missing deadline",IF(H493&lt;TODAY(),"Overdue learning",IF(H493&lt;=TODAY()+30,"Due within 30 days","Scheduled")))))</f>
        <v/>
      </c>
      <c r="V493" s="8">
        <f>IF(OR(A493="",F493&lt;&gt;"Active"),"",IF(G493&lt;&gt;"Completed","Not yet completed",IF(J493="","Missing review date",IF(J493&lt;TODAY(),"Review overdue",IF(J493&lt;=TODAY()+30,"Review within 30 days","Scheduled")))))</f>
        <v/>
      </c>
      <c r="W493" s="8">
        <f>IF(OR(A493="",F493&lt;&gt;"Active"),"",IF(K493="No","Not required",IF(K493&lt;&gt;"Yes","Check requirement",IF(L493="Further support needed","Competence concern",IF(L493="Competence confirmed","Confirmed",IF(M493="","Missing assessment due",IF(M493&lt;TODAY(),"Assessment overdue","Assessment outstanding")))))))</f>
        <v/>
      </c>
      <c r="X493" s="8">
        <f>IF(OR(A493="",F493&lt;&gt;"Active"),"",IF(T493="Closed","Closed",IF(AND(T493="Not needed",Q493="",R493="",S493=""),"No action",IF(OR(Q493="",R493="",S493="",T493&lt;&gt;"Open"),"Check action details",IF(S493&lt;TODAY(),"Action overdue","Action open")))))</f>
        <v/>
      </c>
      <c r="Y493" s="8">
        <f>IF(COUNTA(A493:T493)=0,"",IF(F493="Archived","Archived",IF(OR(A493="",B493="",C493="",D493="",E493="",F493&lt;&gt;"Active",COUNTIF(Roles,B493)=0,COUNTIF(Branches,C493)=0,COUNTIF(LearningStatuses,G493)=0,COUNTIF(AssessmentRequired,K493)=0,COUNTIF(AssessmentStatuses,L493)=0,COUNTIF(ActionStatuses,T493)=0,AND(H493&lt;&gt;"",NOT(ISNUMBER(H493))),AND(I493&lt;&gt;"",OR(NOT(ISNUMBER(I493)),I493&gt;TODAY())),AND(J493&lt;&gt;"",NOT(ISNUMBER(J493))),AND(M493&lt;&gt;"",NOT(ISNUMBER(M493))),AND(N493&lt;&gt;"",OR(NOT(ISNUMBER(N493)),N493&gt;TODAY())),AND(S493&lt;&gt;"",NOT(ISNUMBER(S493))),AND(G493="Completed",OR(I493="",P493="",J493="")),AND(G493&lt;&gt;"Completed",OR(I493&lt;&gt;"",H493="")),AND(K493="No",L493&lt;&gt;"Not required"),AND(K493="Yes",OR(L493="Not required",AND(L493&lt;&gt;"Competence confirmed",M493=""))),AND(OR(L493="Competence confirmed",L493="Further support needed"),OR(N493="",O493="",P493="")),AND(L493="Further support needed",T493&lt;&gt;"Open"),X493="Check action details",AND(T493="Closed",OR(Q493="",R493="",P493=""))),"Check required fields/dates","Recorded - verify evidence")))</f>
        <v/>
      </c>
    </row>
    <row r="494" spans="1:25" ht="32" customHeight="1">
      <c r="A494" s="6"/>
      <c r="B494" s="6"/>
      <c r="C494" s="6"/>
      <c r="D494" s="6"/>
      <c r="E494" s="6"/>
      <c r="F494" s="6"/>
      <c r="G494" s="6"/>
      <c r="H494" s="7"/>
      <c r="I494" s="7"/>
      <c r="J494" s="7"/>
      <c r="K494" s="6"/>
      <c r="L494" s="6"/>
      <c r="M494" s="7"/>
      <c r="N494" s="7"/>
      <c r="O494" s="6"/>
      <c r="P494" s="6"/>
      <c r="Q494" s="6"/>
      <c r="R494" s="6"/>
      <c r="S494" s="7"/>
      <c r="T494" s="6"/>
      <c r="U494" s="8">
        <f>IF(OR(A494="",F494&lt;&gt;"Active"),"",IF(G494="Completed","Completed",IF(H494="","Missing deadline",IF(H494&lt;TODAY(),"Overdue learning",IF(H494&lt;=TODAY()+30,"Due within 30 days","Scheduled")))))</f>
        <v/>
      </c>
      <c r="V494" s="8">
        <f>IF(OR(A494="",F494&lt;&gt;"Active"),"",IF(G494&lt;&gt;"Completed","Not yet completed",IF(J494="","Missing review date",IF(J494&lt;TODAY(),"Review overdue",IF(J494&lt;=TODAY()+30,"Review within 30 days","Scheduled")))))</f>
        <v/>
      </c>
      <c r="W494" s="8">
        <f>IF(OR(A494="",F494&lt;&gt;"Active"),"",IF(K494="No","Not required",IF(K494&lt;&gt;"Yes","Check requirement",IF(L494="Further support needed","Competence concern",IF(L494="Competence confirmed","Confirmed",IF(M494="","Missing assessment due",IF(M494&lt;TODAY(),"Assessment overdue","Assessment outstanding")))))))</f>
        <v/>
      </c>
      <c r="X494" s="8">
        <f>IF(OR(A494="",F494&lt;&gt;"Active"),"",IF(T494="Closed","Closed",IF(AND(T494="Not needed",Q494="",R494="",S494=""),"No action",IF(OR(Q494="",R494="",S494="",T494&lt;&gt;"Open"),"Check action details",IF(S494&lt;TODAY(),"Action overdue","Action open")))))</f>
        <v/>
      </c>
      <c r="Y494" s="8">
        <f>IF(COUNTA(A494:T494)=0,"",IF(F494="Archived","Archived",IF(OR(A494="",B494="",C494="",D494="",E494="",F494&lt;&gt;"Active",COUNTIF(Roles,B494)=0,COUNTIF(Branches,C494)=0,COUNTIF(LearningStatuses,G494)=0,COUNTIF(AssessmentRequired,K494)=0,COUNTIF(AssessmentStatuses,L494)=0,COUNTIF(ActionStatuses,T494)=0,AND(H494&lt;&gt;"",NOT(ISNUMBER(H494))),AND(I494&lt;&gt;"",OR(NOT(ISNUMBER(I494)),I494&gt;TODAY())),AND(J494&lt;&gt;"",NOT(ISNUMBER(J494))),AND(M494&lt;&gt;"",NOT(ISNUMBER(M494))),AND(N494&lt;&gt;"",OR(NOT(ISNUMBER(N494)),N494&gt;TODAY())),AND(S494&lt;&gt;"",NOT(ISNUMBER(S494))),AND(G494="Completed",OR(I494="",P494="",J494="")),AND(G494&lt;&gt;"Completed",OR(I494&lt;&gt;"",H494="")),AND(K494="No",L494&lt;&gt;"Not required"),AND(K494="Yes",OR(L494="Not required",AND(L494&lt;&gt;"Competence confirmed",M494=""))),AND(OR(L494="Competence confirmed",L494="Further support needed"),OR(N494="",O494="",P494="")),AND(L494="Further support needed",T494&lt;&gt;"Open"),X494="Check action details",AND(T494="Closed",OR(Q494="",R494="",P494=""))),"Check required fields/dates","Recorded - verify evidence")))</f>
        <v/>
      </c>
    </row>
    <row r="495" spans="1:25" ht="32" customHeight="1">
      <c r="A495" s="6"/>
      <c r="B495" s="6"/>
      <c r="C495" s="6"/>
      <c r="D495" s="6"/>
      <c r="E495" s="6"/>
      <c r="F495" s="6"/>
      <c r="G495" s="6"/>
      <c r="H495" s="7"/>
      <c r="I495" s="7"/>
      <c r="J495" s="7"/>
      <c r="K495" s="6"/>
      <c r="L495" s="6"/>
      <c r="M495" s="7"/>
      <c r="N495" s="7"/>
      <c r="O495" s="6"/>
      <c r="P495" s="6"/>
      <c r="Q495" s="6"/>
      <c r="R495" s="6"/>
      <c r="S495" s="7"/>
      <c r="T495" s="6"/>
      <c r="U495" s="8">
        <f>IF(OR(A495="",F495&lt;&gt;"Active"),"",IF(G495="Completed","Completed",IF(H495="","Missing deadline",IF(H495&lt;TODAY(),"Overdue learning",IF(H495&lt;=TODAY()+30,"Due within 30 days","Scheduled")))))</f>
        <v/>
      </c>
      <c r="V495" s="8">
        <f>IF(OR(A495="",F495&lt;&gt;"Active"),"",IF(G495&lt;&gt;"Completed","Not yet completed",IF(J495="","Missing review date",IF(J495&lt;TODAY(),"Review overdue",IF(J495&lt;=TODAY()+30,"Review within 30 days","Scheduled")))))</f>
        <v/>
      </c>
      <c r="W495" s="8">
        <f>IF(OR(A495="",F495&lt;&gt;"Active"),"",IF(K495="No","Not required",IF(K495&lt;&gt;"Yes","Check requirement",IF(L495="Further support needed","Competence concern",IF(L495="Competence confirmed","Confirmed",IF(M495="","Missing assessment due",IF(M495&lt;TODAY(),"Assessment overdue","Assessment outstanding")))))))</f>
        <v/>
      </c>
      <c r="X495" s="8">
        <f>IF(OR(A495="",F495&lt;&gt;"Active"),"",IF(T495="Closed","Closed",IF(AND(T495="Not needed",Q495="",R495="",S495=""),"No action",IF(OR(Q495="",R495="",S495="",T495&lt;&gt;"Open"),"Check action details",IF(S495&lt;TODAY(),"Action overdue","Action open")))))</f>
        <v/>
      </c>
      <c r="Y495" s="8">
        <f>IF(COUNTA(A495:T495)=0,"",IF(F495="Archived","Archived",IF(OR(A495="",B495="",C495="",D495="",E495="",F495&lt;&gt;"Active",COUNTIF(Roles,B495)=0,COUNTIF(Branches,C495)=0,COUNTIF(LearningStatuses,G495)=0,COUNTIF(AssessmentRequired,K495)=0,COUNTIF(AssessmentStatuses,L495)=0,COUNTIF(ActionStatuses,T495)=0,AND(H495&lt;&gt;"",NOT(ISNUMBER(H495))),AND(I495&lt;&gt;"",OR(NOT(ISNUMBER(I495)),I495&gt;TODAY())),AND(J495&lt;&gt;"",NOT(ISNUMBER(J495))),AND(M495&lt;&gt;"",NOT(ISNUMBER(M495))),AND(N495&lt;&gt;"",OR(NOT(ISNUMBER(N495)),N495&gt;TODAY())),AND(S495&lt;&gt;"",NOT(ISNUMBER(S495))),AND(G495="Completed",OR(I495="",P495="",J495="")),AND(G495&lt;&gt;"Completed",OR(I495&lt;&gt;"",H495="")),AND(K495="No",L495&lt;&gt;"Not required"),AND(K495="Yes",OR(L495="Not required",AND(L495&lt;&gt;"Competence confirmed",M495=""))),AND(OR(L495="Competence confirmed",L495="Further support needed"),OR(N495="",O495="",P495="")),AND(L495="Further support needed",T495&lt;&gt;"Open"),X495="Check action details",AND(T495="Closed",OR(Q495="",R495="",P495=""))),"Check required fields/dates","Recorded - verify evidence")))</f>
        <v/>
      </c>
    </row>
    <row r="496" spans="1:25" ht="32" customHeight="1">
      <c r="A496" s="6"/>
      <c r="B496" s="6"/>
      <c r="C496" s="6"/>
      <c r="D496" s="6"/>
      <c r="E496" s="6"/>
      <c r="F496" s="6"/>
      <c r="G496" s="6"/>
      <c r="H496" s="7"/>
      <c r="I496" s="7"/>
      <c r="J496" s="7"/>
      <c r="K496" s="6"/>
      <c r="L496" s="6"/>
      <c r="M496" s="7"/>
      <c r="N496" s="7"/>
      <c r="O496" s="6"/>
      <c r="P496" s="6"/>
      <c r="Q496" s="6"/>
      <c r="R496" s="6"/>
      <c r="S496" s="7"/>
      <c r="T496" s="6"/>
      <c r="U496" s="8">
        <f>IF(OR(A496="",F496&lt;&gt;"Active"),"",IF(G496="Completed","Completed",IF(H496="","Missing deadline",IF(H496&lt;TODAY(),"Overdue learning",IF(H496&lt;=TODAY()+30,"Due within 30 days","Scheduled")))))</f>
        <v/>
      </c>
      <c r="V496" s="8">
        <f>IF(OR(A496="",F496&lt;&gt;"Active"),"",IF(G496&lt;&gt;"Completed","Not yet completed",IF(J496="","Missing review date",IF(J496&lt;TODAY(),"Review overdue",IF(J496&lt;=TODAY()+30,"Review within 30 days","Scheduled")))))</f>
        <v/>
      </c>
      <c r="W496" s="8">
        <f>IF(OR(A496="",F496&lt;&gt;"Active"),"",IF(K496="No","Not required",IF(K496&lt;&gt;"Yes","Check requirement",IF(L496="Further support needed","Competence concern",IF(L496="Competence confirmed","Confirmed",IF(M496="","Missing assessment due",IF(M496&lt;TODAY(),"Assessment overdue","Assessment outstanding")))))))</f>
        <v/>
      </c>
      <c r="X496" s="8">
        <f>IF(OR(A496="",F496&lt;&gt;"Active"),"",IF(T496="Closed","Closed",IF(AND(T496="Not needed",Q496="",R496="",S496=""),"No action",IF(OR(Q496="",R496="",S496="",T496&lt;&gt;"Open"),"Check action details",IF(S496&lt;TODAY(),"Action overdue","Action open")))))</f>
        <v/>
      </c>
      <c r="Y496" s="8">
        <f>IF(COUNTA(A496:T496)=0,"",IF(F496="Archived","Archived",IF(OR(A496="",B496="",C496="",D496="",E496="",F496&lt;&gt;"Active",COUNTIF(Roles,B496)=0,COUNTIF(Branches,C496)=0,COUNTIF(LearningStatuses,G496)=0,COUNTIF(AssessmentRequired,K496)=0,COUNTIF(AssessmentStatuses,L496)=0,COUNTIF(ActionStatuses,T496)=0,AND(H496&lt;&gt;"",NOT(ISNUMBER(H496))),AND(I496&lt;&gt;"",OR(NOT(ISNUMBER(I496)),I496&gt;TODAY())),AND(J496&lt;&gt;"",NOT(ISNUMBER(J496))),AND(M496&lt;&gt;"",NOT(ISNUMBER(M496))),AND(N496&lt;&gt;"",OR(NOT(ISNUMBER(N496)),N496&gt;TODAY())),AND(S496&lt;&gt;"",NOT(ISNUMBER(S496))),AND(G496="Completed",OR(I496="",P496="",J496="")),AND(G496&lt;&gt;"Completed",OR(I496&lt;&gt;"",H496="")),AND(K496="No",L496&lt;&gt;"Not required"),AND(K496="Yes",OR(L496="Not required",AND(L496&lt;&gt;"Competence confirmed",M496=""))),AND(OR(L496="Competence confirmed",L496="Further support needed"),OR(N496="",O496="",P496="")),AND(L496="Further support needed",T496&lt;&gt;"Open"),X496="Check action details",AND(T496="Closed",OR(Q496="",R496="",P496=""))),"Check required fields/dates","Recorded - verify evidence")))</f>
        <v/>
      </c>
    </row>
    <row r="497" spans="1:25" ht="32" customHeight="1">
      <c r="A497" s="6"/>
      <c r="B497" s="6"/>
      <c r="C497" s="6"/>
      <c r="D497" s="6"/>
      <c r="E497" s="6"/>
      <c r="F497" s="6"/>
      <c r="G497" s="6"/>
      <c r="H497" s="7"/>
      <c r="I497" s="7"/>
      <c r="J497" s="7"/>
      <c r="K497" s="6"/>
      <c r="L497" s="6"/>
      <c r="M497" s="7"/>
      <c r="N497" s="7"/>
      <c r="O497" s="6"/>
      <c r="P497" s="6"/>
      <c r="Q497" s="6"/>
      <c r="R497" s="6"/>
      <c r="S497" s="7"/>
      <c r="T497" s="6"/>
      <c r="U497" s="8">
        <f>IF(OR(A497="",F497&lt;&gt;"Active"),"",IF(G497="Completed","Completed",IF(H497="","Missing deadline",IF(H497&lt;TODAY(),"Overdue learning",IF(H497&lt;=TODAY()+30,"Due within 30 days","Scheduled")))))</f>
        <v/>
      </c>
      <c r="V497" s="8">
        <f>IF(OR(A497="",F497&lt;&gt;"Active"),"",IF(G497&lt;&gt;"Completed","Not yet completed",IF(J497="","Missing review date",IF(J497&lt;TODAY(),"Review overdue",IF(J497&lt;=TODAY()+30,"Review within 30 days","Scheduled")))))</f>
        <v/>
      </c>
      <c r="W497" s="8">
        <f>IF(OR(A497="",F497&lt;&gt;"Active"),"",IF(K497="No","Not required",IF(K497&lt;&gt;"Yes","Check requirement",IF(L497="Further support needed","Competence concern",IF(L497="Competence confirmed","Confirmed",IF(M497="","Missing assessment due",IF(M497&lt;TODAY(),"Assessment overdue","Assessment outstanding")))))))</f>
        <v/>
      </c>
      <c r="X497" s="8">
        <f>IF(OR(A497="",F497&lt;&gt;"Active"),"",IF(T497="Closed","Closed",IF(AND(T497="Not needed",Q497="",R497="",S497=""),"No action",IF(OR(Q497="",R497="",S497="",T497&lt;&gt;"Open"),"Check action details",IF(S497&lt;TODAY(),"Action overdue","Action open")))))</f>
        <v/>
      </c>
      <c r="Y497" s="8">
        <f>IF(COUNTA(A497:T497)=0,"",IF(F497="Archived","Archived",IF(OR(A497="",B497="",C497="",D497="",E497="",F497&lt;&gt;"Active",COUNTIF(Roles,B497)=0,COUNTIF(Branches,C497)=0,COUNTIF(LearningStatuses,G497)=0,COUNTIF(AssessmentRequired,K497)=0,COUNTIF(AssessmentStatuses,L497)=0,COUNTIF(ActionStatuses,T497)=0,AND(H497&lt;&gt;"",NOT(ISNUMBER(H497))),AND(I497&lt;&gt;"",OR(NOT(ISNUMBER(I497)),I497&gt;TODAY())),AND(J497&lt;&gt;"",NOT(ISNUMBER(J497))),AND(M497&lt;&gt;"",NOT(ISNUMBER(M497))),AND(N497&lt;&gt;"",OR(NOT(ISNUMBER(N497)),N497&gt;TODAY())),AND(S497&lt;&gt;"",NOT(ISNUMBER(S497))),AND(G497="Completed",OR(I497="",P497="",J497="")),AND(G497&lt;&gt;"Completed",OR(I497&lt;&gt;"",H497="")),AND(K497="No",L497&lt;&gt;"Not required"),AND(K497="Yes",OR(L497="Not required",AND(L497&lt;&gt;"Competence confirmed",M497=""))),AND(OR(L497="Competence confirmed",L497="Further support needed"),OR(N497="",O497="",P497="")),AND(L497="Further support needed",T497&lt;&gt;"Open"),X497="Check action details",AND(T497="Closed",OR(Q497="",R497="",P497=""))),"Check required fields/dates","Recorded - verify evidence")))</f>
        <v/>
      </c>
    </row>
    <row r="498" spans="1:25" ht="32" customHeight="1">
      <c r="A498" s="6"/>
      <c r="B498" s="6"/>
      <c r="C498" s="6"/>
      <c r="D498" s="6"/>
      <c r="E498" s="6"/>
      <c r="F498" s="6"/>
      <c r="G498" s="6"/>
      <c r="H498" s="7"/>
      <c r="I498" s="7"/>
      <c r="J498" s="7"/>
      <c r="K498" s="6"/>
      <c r="L498" s="6"/>
      <c r="M498" s="7"/>
      <c r="N498" s="7"/>
      <c r="O498" s="6"/>
      <c r="P498" s="6"/>
      <c r="Q498" s="6"/>
      <c r="R498" s="6"/>
      <c r="S498" s="7"/>
      <c r="T498" s="6"/>
      <c r="U498" s="8">
        <f>IF(OR(A498="",F498&lt;&gt;"Active"),"",IF(G498="Completed","Completed",IF(H498="","Missing deadline",IF(H498&lt;TODAY(),"Overdue learning",IF(H498&lt;=TODAY()+30,"Due within 30 days","Scheduled")))))</f>
        <v/>
      </c>
      <c r="V498" s="8">
        <f>IF(OR(A498="",F498&lt;&gt;"Active"),"",IF(G498&lt;&gt;"Completed","Not yet completed",IF(J498="","Missing review date",IF(J498&lt;TODAY(),"Review overdue",IF(J498&lt;=TODAY()+30,"Review within 30 days","Scheduled")))))</f>
        <v/>
      </c>
      <c r="W498" s="8">
        <f>IF(OR(A498="",F498&lt;&gt;"Active"),"",IF(K498="No","Not required",IF(K498&lt;&gt;"Yes","Check requirement",IF(L498="Further support needed","Competence concern",IF(L498="Competence confirmed","Confirmed",IF(M498="","Missing assessment due",IF(M498&lt;TODAY(),"Assessment overdue","Assessment outstanding")))))))</f>
        <v/>
      </c>
      <c r="X498" s="8">
        <f>IF(OR(A498="",F498&lt;&gt;"Active"),"",IF(T498="Closed","Closed",IF(AND(T498="Not needed",Q498="",R498="",S498=""),"No action",IF(OR(Q498="",R498="",S498="",T498&lt;&gt;"Open"),"Check action details",IF(S498&lt;TODAY(),"Action overdue","Action open")))))</f>
        <v/>
      </c>
      <c r="Y498" s="8">
        <f>IF(COUNTA(A498:T498)=0,"",IF(F498="Archived","Archived",IF(OR(A498="",B498="",C498="",D498="",E498="",F498&lt;&gt;"Active",COUNTIF(Roles,B498)=0,COUNTIF(Branches,C498)=0,COUNTIF(LearningStatuses,G498)=0,COUNTIF(AssessmentRequired,K498)=0,COUNTIF(AssessmentStatuses,L498)=0,COUNTIF(ActionStatuses,T498)=0,AND(H498&lt;&gt;"",NOT(ISNUMBER(H498))),AND(I498&lt;&gt;"",OR(NOT(ISNUMBER(I498)),I498&gt;TODAY())),AND(J498&lt;&gt;"",NOT(ISNUMBER(J498))),AND(M498&lt;&gt;"",NOT(ISNUMBER(M498))),AND(N498&lt;&gt;"",OR(NOT(ISNUMBER(N498)),N498&gt;TODAY())),AND(S498&lt;&gt;"",NOT(ISNUMBER(S498))),AND(G498="Completed",OR(I498="",P498="",J498="")),AND(G498&lt;&gt;"Completed",OR(I498&lt;&gt;"",H498="")),AND(K498="No",L498&lt;&gt;"Not required"),AND(K498="Yes",OR(L498="Not required",AND(L498&lt;&gt;"Competence confirmed",M498=""))),AND(OR(L498="Competence confirmed",L498="Further support needed"),OR(N498="",O498="",P498="")),AND(L498="Further support needed",T498&lt;&gt;"Open"),X498="Check action details",AND(T498="Closed",OR(Q498="",R498="",P498=""))),"Check required fields/dates","Recorded - verify evidence")))</f>
        <v/>
      </c>
    </row>
    <row r="499" spans="1:25" ht="32" customHeight="1">
      <c r="A499" s="6"/>
      <c r="B499" s="6"/>
      <c r="C499" s="6"/>
      <c r="D499" s="6"/>
      <c r="E499" s="6"/>
      <c r="F499" s="6"/>
      <c r="G499" s="6"/>
      <c r="H499" s="7"/>
      <c r="I499" s="7"/>
      <c r="J499" s="7"/>
      <c r="K499" s="6"/>
      <c r="L499" s="6"/>
      <c r="M499" s="7"/>
      <c r="N499" s="7"/>
      <c r="O499" s="6"/>
      <c r="P499" s="6"/>
      <c r="Q499" s="6"/>
      <c r="R499" s="6"/>
      <c r="S499" s="7"/>
      <c r="T499" s="6"/>
      <c r="U499" s="8">
        <f>IF(OR(A499="",F499&lt;&gt;"Active"),"",IF(G499="Completed","Completed",IF(H499="","Missing deadline",IF(H499&lt;TODAY(),"Overdue learning",IF(H499&lt;=TODAY()+30,"Due within 30 days","Scheduled")))))</f>
        <v/>
      </c>
      <c r="V499" s="8">
        <f>IF(OR(A499="",F499&lt;&gt;"Active"),"",IF(G499&lt;&gt;"Completed","Not yet completed",IF(J499="","Missing review date",IF(J499&lt;TODAY(),"Review overdue",IF(J499&lt;=TODAY()+30,"Review within 30 days","Scheduled")))))</f>
        <v/>
      </c>
      <c r="W499" s="8">
        <f>IF(OR(A499="",F499&lt;&gt;"Active"),"",IF(K499="No","Not required",IF(K499&lt;&gt;"Yes","Check requirement",IF(L499="Further support needed","Competence concern",IF(L499="Competence confirmed","Confirmed",IF(M499="","Missing assessment due",IF(M499&lt;TODAY(),"Assessment overdue","Assessment outstanding")))))))</f>
        <v/>
      </c>
      <c r="X499" s="8">
        <f>IF(OR(A499="",F499&lt;&gt;"Active"),"",IF(T499="Closed","Closed",IF(AND(T499="Not needed",Q499="",R499="",S499=""),"No action",IF(OR(Q499="",R499="",S499="",T499&lt;&gt;"Open"),"Check action details",IF(S499&lt;TODAY(),"Action overdue","Action open")))))</f>
        <v/>
      </c>
      <c r="Y499" s="8">
        <f>IF(COUNTA(A499:T499)=0,"",IF(F499="Archived","Archived",IF(OR(A499="",B499="",C499="",D499="",E499="",F499&lt;&gt;"Active",COUNTIF(Roles,B499)=0,COUNTIF(Branches,C499)=0,COUNTIF(LearningStatuses,G499)=0,COUNTIF(AssessmentRequired,K499)=0,COUNTIF(AssessmentStatuses,L499)=0,COUNTIF(ActionStatuses,T499)=0,AND(H499&lt;&gt;"",NOT(ISNUMBER(H499))),AND(I499&lt;&gt;"",OR(NOT(ISNUMBER(I499)),I499&gt;TODAY())),AND(J499&lt;&gt;"",NOT(ISNUMBER(J499))),AND(M499&lt;&gt;"",NOT(ISNUMBER(M499))),AND(N499&lt;&gt;"",OR(NOT(ISNUMBER(N499)),N499&gt;TODAY())),AND(S499&lt;&gt;"",NOT(ISNUMBER(S499))),AND(G499="Completed",OR(I499="",P499="",J499="")),AND(G499&lt;&gt;"Completed",OR(I499&lt;&gt;"",H499="")),AND(K499="No",L499&lt;&gt;"Not required"),AND(K499="Yes",OR(L499="Not required",AND(L499&lt;&gt;"Competence confirmed",M499=""))),AND(OR(L499="Competence confirmed",L499="Further support needed"),OR(N499="",O499="",P499="")),AND(L499="Further support needed",T499&lt;&gt;"Open"),X499="Check action details",AND(T499="Closed",OR(Q499="",R499="",P499=""))),"Check required fields/dates","Recorded - verify evidence")))</f>
        <v/>
      </c>
    </row>
    <row r="500" spans="1:25" ht="32" customHeight="1">
      <c r="A500" s="6"/>
      <c r="B500" s="6"/>
      <c r="C500" s="6"/>
      <c r="D500" s="6"/>
      <c r="E500" s="6"/>
      <c r="F500" s="6"/>
      <c r="G500" s="6"/>
      <c r="H500" s="7"/>
      <c r="I500" s="7"/>
      <c r="J500" s="7"/>
      <c r="K500" s="6"/>
      <c r="L500" s="6"/>
      <c r="M500" s="7"/>
      <c r="N500" s="7"/>
      <c r="O500" s="6"/>
      <c r="P500" s="6"/>
      <c r="Q500" s="6"/>
      <c r="R500" s="6"/>
      <c r="S500" s="7"/>
      <c r="T500" s="6"/>
      <c r="U500" s="8">
        <f>IF(OR(A500="",F500&lt;&gt;"Active"),"",IF(G500="Completed","Completed",IF(H500="","Missing deadline",IF(H500&lt;TODAY(),"Overdue learning",IF(H500&lt;=TODAY()+30,"Due within 30 days","Scheduled")))))</f>
        <v/>
      </c>
      <c r="V500" s="8">
        <f>IF(OR(A500="",F500&lt;&gt;"Active"),"",IF(G500&lt;&gt;"Completed","Not yet completed",IF(J500="","Missing review date",IF(J500&lt;TODAY(),"Review overdue",IF(J500&lt;=TODAY()+30,"Review within 30 days","Scheduled")))))</f>
        <v/>
      </c>
      <c r="W500" s="8">
        <f>IF(OR(A500="",F500&lt;&gt;"Active"),"",IF(K500="No","Not required",IF(K500&lt;&gt;"Yes","Check requirement",IF(L500="Further support needed","Competence concern",IF(L500="Competence confirmed","Confirmed",IF(M500="","Missing assessment due",IF(M500&lt;TODAY(),"Assessment overdue","Assessment outstanding")))))))</f>
        <v/>
      </c>
      <c r="X500" s="8">
        <f>IF(OR(A500="",F500&lt;&gt;"Active"),"",IF(T500="Closed","Closed",IF(AND(T500="Not needed",Q500="",R500="",S500=""),"No action",IF(OR(Q500="",R500="",S500="",T500&lt;&gt;"Open"),"Check action details",IF(S500&lt;TODAY(),"Action overdue","Action open")))))</f>
        <v/>
      </c>
      <c r="Y500" s="8">
        <f>IF(COUNTA(A500:T500)=0,"",IF(F500="Archived","Archived",IF(OR(A500="",B500="",C500="",D500="",E500="",F500&lt;&gt;"Active",COUNTIF(Roles,B500)=0,COUNTIF(Branches,C500)=0,COUNTIF(LearningStatuses,G500)=0,COUNTIF(AssessmentRequired,K500)=0,COUNTIF(AssessmentStatuses,L500)=0,COUNTIF(ActionStatuses,T500)=0,AND(H500&lt;&gt;"",NOT(ISNUMBER(H500))),AND(I500&lt;&gt;"",OR(NOT(ISNUMBER(I500)),I500&gt;TODAY())),AND(J500&lt;&gt;"",NOT(ISNUMBER(J500))),AND(M500&lt;&gt;"",NOT(ISNUMBER(M500))),AND(N500&lt;&gt;"",OR(NOT(ISNUMBER(N500)),N500&gt;TODAY())),AND(S500&lt;&gt;"",NOT(ISNUMBER(S500))),AND(G500="Completed",OR(I500="",P500="",J500="")),AND(G500&lt;&gt;"Completed",OR(I500&lt;&gt;"",H500="")),AND(K500="No",L500&lt;&gt;"Not required"),AND(K500="Yes",OR(L500="Not required",AND(L500&lt;&gt;"Competence confirmed",M500=""))),AND(OR(L500="Competence confirmed",L500="Further support needed"),OR(N500="",O500="",P500="")),AND(L500="Further support needed",T500&lt;&gt;"Open"),X500="Check action details",AND(T500="Closed",OR(Q500="",R500="",P500=""))),"Check required fields/dates","Recorded - verify evidence")))</f>
        <v/>
      </c>
    </row>
    <row r="501" spans="1:25" ht="32" customHeight="1">
      <c r="A501" s="6"/>
      <c r="B501" s="6"/>
      <c r="C501" s="6"/>
      <c r="D501" s="6"/>
      <c r="E501" s="6"/>
      <c r="F501" s="6"/>
      <c r="G501" s="6"/>
      <c r="H501" s="7"/>
      <c r="I501" s="7"/>
      <c r="J501" s="7"/>
      <c r="K501" s="6"/>
      <c r="L501" s="6"/>
      <c r="M501" s="7"/>
      <c r="N501" s="7"/>
      <c r="O501" s="6"/>
      <c r="P501" s="6"/>
      <c r="Q501" s="6"/>
      <c r="R501" s="6"/>
      <c r="S501" s="7"/>
      <c r="T501" s="6"/>
      <c r="U501" s="8">
        <f>IF(OR(A501="",F501&lt;&gt;"Active"),"",IF(G501="Completed","Completed",IF(H501="","Missing deadline",IF(H501&lt;TODAY(),"Overdue learning",IF(H501&lt;=TODAY()+30,"Due within 30 days","Scheduled")))))</f>
        <v/>
      </c>
      <c r="V501" s="8">
        <f>IF(OR(A501="",F501&lt;&gt;"Active"),"",IF(G501&lt;&gt;"Completed","Not yet completed",IF(J501="","Missing review date",IF(J501&lt;TODAY(),"Review overdue",IF(J501&lt;=TODAY()+30,"Review within 30 days","Scheduled")))))</f>
        <v/>
      </c>
      <c r="W501" s="8">
        <f>IF(OR(A501="",F501&lt;&gt;"Active"),"",IF(K501="No","Not required",IF(K501&lt;&gt;"Yes","Check requirement",IF(L501="Further support needed","Competence concern",IF(L501="Competence confirmed","Confirmed",IF(M501="","Missing assessment due",IF(M501&lt;TODAY(),"Assessment overdue","Assessment outstanding")))))))</f>
        <v/>
      </c>
      <c r="X501" s="8">
        <f>IF(OR(A501="",F501&lt;&gt;"Active"),"",IF(T501="Closed","Closed",IF(AND(T501="Not needed",Q501="",R501="",S501=""),"No action",IF(OR(Q501="",R501="",S501="",T501&lt;&gt;"Open"),"Check action details",IF(S501&lt;TODAY(),"Action overdue","Action open")))))</f>
        <v/>
      </c>
      <c r="Y501" s="8">
        <f>IF(COUNTA(A501:T501)=0,"",IF(F501="Archived","Archived",IF(OR(A501="",B501="",C501="",D501="",E501="",F501&lt;&gt;"Active",COUNTIF(Roles,B501)=0,COUNTIF(Branches,C501)=0,COUNTIF(LearningStatuses,G501)=0,COUNTIF(AssessmentRequired,K501)=0,COUNTIF(AssessmentStatuses,L501)=0,COUNTIF(ActionStatuses,T501)=0,AND(H501&lt;&gt;"",NOT(ISNUMBER(H501))),AND(I501&lt;&gt;"",OR(NOT(ISNUMBER(I501)),I501&gt;TODAY())),AND(J501&lt;&gt;"",NOT(ISNUMBER(J501))),AND(M501&lt;&gt;"",NOT(ISNUMBER(M501))),AND(N501&lt;&gt;"",OR(NOT(ISNUMBER(N501)),N501&gt;TODAY())),AND(S501&lt;&gt;"",NOT(ISNUMBER(S501))),AND(G501="Completed",OR(I501="",P501="",J501="")),AND(G501&lt;&gt;"Completed",OR(I501&lt;&gt;"",H501="")),AND(K501="No",L501&lt;&gt;"Not required"),AND(K501="Yes",OR(L501="Not required",AND(L501&lt;&gt;"Competence confirmed",M501=""))),AND(OR(L501="Competence confirmed",L501="Further support needed"),OR(N501="",O501="",P501="")),AND(L501="Further support needed",T501&lt;&gt;"Open"),X501="Check action details",AND(T501="Closed",OR(Q501="",R501="",P501=""))),"Check required fields/dates","Recorded - verify evidence")))</f>
        <v/>
      </c>
    </row>
    <row r="502" spans="1:25" ht="32" customHeight="1">
      <c r="A502" s="6"/>
      <c r="B502" s="6"/>
      <c r="C502" s="6"/>
      <c r="D502" s="6"/>
      <c r="E502" s="6"/>
      <c r="F502" s="6"/>
      <c r="G502" s="6"/>
      <c r="H502" s="7"/>
      <c r="I502" s="7"/>
      <c r="J502" s="7"/>
      <c r="K502" s="6"/>
      <c r="L502" s="6"/>
      <c r="M502" s="7"/>
      <c r="N502" s="7"/>
      <c r="O502" s="6"/>
      <c r="P502" s="6"/>
      <c r="Q502" s="6"/>
      <c r="R502" s="6"/>
      <c r="S502" s="7"/>
      <c r="T502" s="6"/>
      <c r="U502" s="8">
        <f>IF(OR(A502="",F502&lt;&gt;"Active"),"",IF(G502="Completed","Completed",IF(H502="","Missing deadline",IF(H502&lt;TODAY(),"Overdue learning",IF(H502&lt;=TODAY()+30,"Due within 30 days","Scheduled")))))</f>
        <v/>
      </c>
      <c r="V502" s="8">
        <f>IF(OR(A502="",F502&lt;&gt;"Active"),"",IF(G502&lt;&gt;"Completed","Not yet completed",IF(J502="","Missing review date",IF(J502&lt;TODAY(),"Review overdue",IF(J502&lt;=TODAY()+30,"Review within 30 days","Scheduled")))))</f>
        <v/>
      </c>
      <c r="W502" s="8">
        <f>IF(OR(A502="",F502&lt;&gt;"Active"),"",IF(K502="No","Not required",IF(K502&lt;&gt;"Yes","Check requirement",IF(L502="Further support needed","Competence concern",IF(L502="Competence confirmed","Confirmed",IF(M502="","Missing assessment due",IF(M502&lt;TODAY(),"Assessment overdue","Assessment outstanding")))))))</f>
        <v/>
      </c>
      <c r="X502" s="8">
        <f>IF(OR(A502="",F502&lt;&gt;"Active"),"",IF(T502="Closed","Closed",IF(AND(T502="Not needed",Q502="",R502="",S502=""),"No action",IF(OR(Q502="",R502="",S502="",T502&lt;&gt;"Open"),"Check action details",IF(S502&lt;TODAY(),"Action overdue","Action open")))))</f>
        <v/>
      </c>
      <c r="Y502" s="8">
        <f>IF(COUNTA(A502:T502)=0,"",IF(F502="Archived","Archived",IF(OR(A502="",B502="",C502="",D502="",E502="",F502&lt;&gt;"Active",COUNTIF(Roles,B502)=0,COUNTIF(Branches,C502)=0,COUNTIF(LearningStatuses,G502)=0,COUNTIF(AssessmentRequired,K502)=0,COUNTIF(AssessmentStatuses,L502)=0,COUNTIF(ActionStatuses,T502)=0,AND(H502&lt;&gt;"",NOT(ISNUMBER(H502))),AND(I502&lt;&gt;"",OR(NOT(ISNUMBER(I502)),I502&gt;TODAY())),AND(J502&lt;&gt;"",NOT(ISNUMBER(J502))),AND(M502&lt;&gt;"",NOT(ISNUMBER(M502))),AND(N502&lt;&gt;"",OR(NOT(ISNUMBER(N502)),N502&gt;TODAY())),AND(S502&lt;&gt;"",NOT(ISNUMBER(S502))),AND(G502="Completed",OR(I502="",P502="",J502="")),AND(G502&lt;&gt;"Completed",OR(I502&lt;&gt;"",H502="")),AND(K502="No",L502&lt;&gt;"Not required"),AND(K502="Yes",OR(L502="Not required",AND(L502&lt;&gt;"Competence confirmed",M502=""))),AND(OR(L502="Competence confirmed",L502="Further support needed"),OR(N502="",O502="",P502="")),AND(L502="Further support needed",T502&lt;&gt;"Open"),X502="Check action details",AND(T502="Closed",OR(Q502="",R502="",P502=""))),"Check required fields/dates","Recorded - verify evidence")))</f>
        <v/>
      </c>
    </row>
    <row r="503" spans="1:25" ht="32" customHeight="1">
      <c r="A503" s="6"/>
      <c r="B503" s="6"/>
      <c r="C503" s="6"/>
      <c r="D503" s="6"/>
      <c r="E503" s="6"/>
      <c r="F503" s="6"/>
      <c r="G503" s="6"/>
      <c r="H503" s="7"/>
      <c r="I503" s="7"/>
      <c r="J503" s="7"/>
      <c r="K503" s="6"/>
      <c r="L503" s="6"/>
      <c r="M503" s="7"/>
      <c r="N503" s="7"/>
      <c r="O503" s="6"/>
      <c r="P503" s="6"/>
      <c r="Q503" s="6"/>
      <c r="R503" s="6"/>
      <c r="S503" s="7"/>
      <c r="T503" s="6"/>
      <c r="U503" s="8">
        <f>IF(OR(A503="",F503&lt;&gt;"Active"),"",IF(G503="Completed","Completed",IF(H503="","Missing deadline",IF(H503&lt;TODAY(),"Overdue learning",IF(H503&lt;=TODAY()+30,"Due within 30 days","Scheduled")))))</f>
        <v/>
      </c>
      <c r="V503" s="8">
        <f>IF(OR(A503="",F503&lt;&gt;"Active"),"",IF(G503&lt;&gt;"Completed","Not yet completed",IF(J503="","Missing review date",IF(J503&lt;TODAY(),"Review overdue",IF(J503&lt;=TODAY()+30,"Review within 30 days","Scheduled")))))</f>
        <v/>
      </c>
      <c r="W503" s="8">
        <f>IF(OR(A503="",F503&lt;&gt;"Active"),"",IF(K503="No","Not required",IF(K503&lt;&gt;"Yes","Check requirement",IF(L503="Further support needed","Competence concern",IF(L503="Competence confirmed","Confirmed",IF(M503="","Missing assessment due",IF(M503&lt;TODAY(),"Assessment overdue","Assessment outstanding")))))))</f>
        <v/>
      </c>
      <c r="X503" s="8">
        <f>IF(OR(A503="",F503&lt;&gt;"Active"),"",IF(T503="Closed","Closed",IF(AND(T503="Not needed",Q503="",R503="",S503=""),"No action",IF(OR(Q503="",R503="",S503="",T503&lt;&gt;"Open"),"Check action details",IF(S503&lt;TODAY(),"Action overdue","Action open")))))</f>
        <v/>
      </c>
      <c r="Y503" s="8">
        <f>IF(COUNTA(A503:T503)=0,"",IF(F503="Archived","Archived",IF(OR(A503="",B503="",C503="",D503="",E503="",F503&lt;&gt;"Active",COUNTIF(Roles,B503)=0,COUNTIF(Branches,C503)=0,COUNTIF(LearningStatuses,G503)=0,COUNTIF(AssessmentRequired,K503)=0,COUNTIF(AssessmentStatuses,L503)=0,COUNTIF(ActionStatuses,T503)=0,AND(H503&lt;&gt;"",NOT(ISNUMBER(H503))),AND(I503&lt;&gt;"",OR(NOT(ISNUMBER(I503)),I503&gt;TODAY())),AND(J503&lt;&gt;"",NOT(ISNUMBER(J503))),AND(M503&lt;&gt;"",NOT(ISNUMBER(M503))),AND(N503&lt;&gt;"",OR(NOT(ISNUMBER(N503)),N503&gt;TODAY())),AND(S503&lt;&gt;"",NOT(ISNUMBER(S503))),AND(G503="Completed",OR(I503="",P503="",J503="")),AND(G503&lt;&gt;"Completed",OR(I503&lt;&gt;"",H503="")),AND(K503="No",L503&lt;&gt;"Not required"),AND(K503="Yes",OR(L503="Not required",AND(L503&lt;&gt;"Competence confirmed",M503=""))),AND(OR(L503="Competence confirmed",L503="Further support needed"),OR(N503="",O503="",P503="")),AND(L503="Further support needed",T503&lt;&gt;"Open"),X503="Check action details",AND(T503="Closed",OR(Q503="",R503="",P503=""))),"Check required fields/dates","Recorded - verify evidence")))</f>
        <v/>
      </c>
    </row>
    <row r="504" spans="1:25" ht="32" customHeight="1">
      <c r="A504" s="6"/>
      <c r="B504" s="6"/>
      <c r="C504" s="6"/>
      <c r="D504" s="6"/>
      <c r="E504" s="6"/>
      <c r="F504" s="6"/>
      <c r="G504" s="6"/>
      <c r="H504" s="7"/>
      <c r="I504" s="7"/>
      <c r="J504" s="7"/>
      <c r="K504" s="6"/>
      <c r="L504" s="6"/>
      <c r="M504" s="7"/>
      <c r="N504" s="7"/>
      <c r="O504" s="6"/>
      <c r="P504" s="6"/>
      <c r="Q504" s="6"/>
      <c r="R504" s="6"/>
      <c r="S504" s="7"/>
      <c r="T504" s="6"/>
      <c r="U504" s="8">
        <f>IF(OR(A504="",F504&lt;&gt;"Active"),"",IF(G504="Completed","Completed",IF(H504="","Missing deadline",IF(H504&lt;TODAY(),"Overdue learning",IF(H504&lt;=TODAY()+30,"Due within 30 days","Scheduled")))))</f>
        <v/>
      </c>
      <c r="V504" s="8">
        <f>IF(OR(A504="",F504&lt;&gt;"Active"),"",IF(G504&lt;&gt;"Completed","Not yet completed",IF(J504="","Missing review date",IF(J504&lt;TODAY(),"Review overdue",IF(J504&lt;=TODAY()+30,"Review within 30 days","Scheduled")))))</f>
        <v/>
      </c>
      <c r="W504" s="8">
        <f>IF(OR(A504="",F504&lt;&gt;"Active"),"",IF(K504="No","Not required",IF(K504&lt;&gt;"Yes","Check requirement",IF(L504="Further support needed","Competence concern",IF(L504="Competence confirmed","Confirmed",IF(M504="","Missing assessment due",IF(M504&lt;TODAY(),"Assessment overdue","Assessment outstanding")))))))</f>
        <v/>
      </c>
      <c r="X504" s="8">
        <f>IF(OR(A504="",F504&lt;&gt;"Active"),"",IF(T504="Closed","Closed",IF(AND(T504="Not needed",Q504="",R504="",S504=""),"No action",IF(OR(Q504="",R504="",S504="",T504&lt;&gt;"Open"),"Check action details",IF(S504&lt;TODAY(),"Action overdue","Action open")))))</f>
        <v/>
      </c>
      <c r="Y504" s="8">
        <f>IF(COUNTA(A504:T504)=0,"",IF(F504="Archived","Archived",IF(OR(A504="",B504="",C504="",D504="",E504="",F504&lt;&gt;"Active",COUNTIF(Roles,B504)=0,COUNTIF(Branches,C504)=0,COUNTIF(LearningStatuses,G504)=0,COUNTIF(AssessmentRequired,K504)=0,COUNTIF(AssessmentStatuses,L504)=0,COUNTIF(ActionStatuses,T504)=0,AND(H504&lt;&gt;"",NOT(ISNUMBER(H504))),AND(I504&lt;&gt;"",OR(NOT(ISNUMBER(I504)),I504&gt;TODAY())),AND(J504&lt;&gt;"",NOT(ISNUMBER(J504))),AND(M504&lt;&gt;"",NOT(ISNUMBER(M504))),AND(N504&lt;&gt;"",OR(NOT(ISNUMBER(N504)),N504&gt;TODAY())),AND(S504&lt;&gt;"",NOT(ISNUMBER(S504))),AND(G504="Completed",OR(I504="",P504="",J504="")),AND(G504&lt;&gt;"Completed",OR(I504&lt;&gt;"",H504="")),AND(K504="No",L504&lt;&gt;"Not required"),AND(K504="Yes",OR(L504="Not required",AND(L504&lt;&gt;"Competence confirmed",M504=""))),AND(OR(L504="Competence confirmed",L504="Further support needed"),OR(N504="",O504="",P504="")),AND(L504="Further support needed",T504&lt;&gt;"Open"),X504="Check action details",AND(T504="Closed",OR(Q504="",R504="",P504=""))),"Check required fields/dates","Recorded - verify evidence")))</f>
        <v/>
      </c>
    </row>
    <row r="505" spans="1:25" ht="32" customHeight="1">
      <c r="A505" s="6"/>
      <c r="B505" s="6"/>
      <c r="C505" s="6"/>
      <c r="D505" s="6"/>
      <c r="E505" s="6"/>
      <c r="F505" s="6"/>
      <c r="G505" s="6"/>
      <c r="H505" s="7"/>
      <c r="I505" s="7"/>
      <c r="J505" s="7"/>
      <c r="K505" s="6"/>
      <c r="L505" s="6"/>
      <c r="M505" s="7"/>
      <c r="N505" s="7"/>
      <c r="O505" s="6"/>
      <c r="P505" s="6"/>
      <c r="Q505" s="6"/>
      <c r="R505" s="6"/>
      <c r="S505" s="7"/>
      <c r="T505" s="6"/>
      <c r="U505" s="8">
        <f>IF(OR(A505="",F505&lt;&gt;"Active"),"",IF(G505="Completed","Completed",IF(H505="","Missing deadline",IF(H505&lt;TODAY(),"Overdue learning",IF(H505&lt;=TODAY()+30,"Due within 30 days","Scheduled")))))</f>
        <v/>
      </c>
      <c r="V505" s="8">
        <f>IF(OR(A505="",F505&lt;&gt;"Active"),"",IF(G505&lt;&gt;"Completed","Not yet completed",IF(J505="","Missing review date",IF(J505&lt;TODAY(),"Review overdue",IF(J505&lt;=TODAY()+30,"Review within 30 days","Scheduled")))))</f>
        <v/>
      </c>
      <c r="W505" s="8">
        <f>IF(OR(A505="",F505&lt;&gt;"Active"),"",IF(K505="No","Not required",IF(K505&lt;&gt;"Yes","Check requirement",IF(L505="Further support needed","Competence concern",IF(L505="Competence confirmed","Confirmed",IF(M505="","Missing assessment due",IF(M505&lt;TODAY(),"Assessment overdue","Assessment outstanding")))))))</f>
        <v/>
      </c>
      <c r="X505" s="8">
        <f>IF(OR(A505="",F505&lt;&gt;"Active"),"",IF(T505="Closed","Closed",IF(AND(T505="Not needed",Q505="",R505="",S505=""),"No action",IF(OR(Q505="",R505="",S505="",T505&lt;&gt;"Open"),"Check action details",IF(S505&lt;TODAY(),"Action overdue","Action open")))))</f>
        <v/>
      </c>
      <c r="Y505" s="8">
        <f>IF(COUNTA(A505:T505)=0,"",IF(F505="Archived","Archived",IF(OR(A505="",B505="",C505="",D505="",E505="",F505&lt;&gt;"Active",COUNTIF(Roles,B505)=0,COUNTIF(Branches,C505)=0,COUNTIF(LearningStatuses,G505)=0,COUNTIF(AssessmentRequired,K505)=0,COUNTIF(AssessmentStatuses,L505)=0,COUNTIF(ActionStatuses,T505)=0,AND(H505&lt;&gt;"",NOT(ISNUMBER(H505))),AND(I505&lt;&gt;"",OR(NOT(ISNUMBER(I505)),I505&gt;TODAY())),AND(J505&lt;&gt;"",NOT(ISNUMBER(J505))),AND(M505&lt;&gt;"",NOT(ISNUMBER(M505))),AND(N505&lt;&gt;"",OR(NOT(ISNUMBER(N505)),N505&gt;TODAY())),AND(S505&lt;&gt;"",NOT(ISNUMBER(S505))),AND(G505="Completed",OR(I505="",P505="",J505="")),AND(G505&lt;&gt;"Completed",OR(I505&lt;&gt;"",H505="")),AND(K505="No",L505&lt;&gt;"Not required"),AND(K505="Yes",OR(L505="Not required",AND(L505&lt;&gt;"Competence confirmed",M505=""))),AND(OR(L505="Competence confirmed",L505="Further support needed"),OR(N505="",O505="",P505="")),AND(L505="Further support needed",T505&lt;&gt;"Open"),X505="Check action details",AND(T505="Closed",OR(Q505="",R505="",P505=""))),"Check required fields/dates","Recorded - verify evidence")))</f>
        <v/>
      </c>
    </row>
    <row r="506" spans="1:25" ht="32" customHeight="1">
      <c r="A506" s="6"/>
      <c r="B506" s="6"/>
      <c r="C506" s="6"/>
      <c r="D506" s="6"/>
      <c r="E506" s="6"/>
      <c r="F506" s="6"/>
      <c r="G506" s="6"/>
      <c r="H506" s="7"/>
      <c r="I506" s="7"/>
      <c r="J506" s="7"/>
      <c r="K506" s="6"/>
      <c r="L506" s="6"/>
      <c r="M506" s="7"/>
      <c r="N506" s="7"/>
      <c r="O506" s="6"/>
      <c r="P506" s="6"/>
      <c r="Q506" s="6"/>
      <c r="R506" s="6"/>
      <c r="S506" s="7"/>
      <c r="T506" s="6"/>
      <c r="U506" s="8">
        <f>IF(OR(A506="",F506&lt;&gt;"Active"),"",IF(G506="Completed","Completed",IF(H506="","Missing deadline",IF(H506&lt;TODAY(),"Overdue learning",IF(H506&lt;=TODAY()+30,"Due within 30 days","Scheduled")))))</f>
        <v/>
      </c>
      <c r="V506" s="8">
        <f>IF(OR(A506="",F506&lt;&gt;"Active"),"",IF(G506&lt;&gt;"Completed","Not yet completed",IF(J506="","Missing review date",IF(J506&lt;TODAY(),"Review overdue",IF(J506&lt;=TODAY()+30,"Review within 30 days","Scheduled")))))</f>
        <v/>
      </c>
      <c r="W506" s="8">
        <f>IF(OR(A506="",F506&lt;&gt;"Active"),"",IF(K506="No","Not required",IF(K506&lt;&gt;"Yes","Check requirement",IF(L506="Further support needed","Competence concern",IF(L506="Competence confirmed","Confirmed",IF(M506="","Missing assessment due",IF(M506&lt;TODAY(),"Assessment overdue","Assessment outstanding")))))))</f>
        <v/>
      </c>
      <c r="X506" s="8">
        <f>IF(OR(A506="",F506&lt;&gt;"Active"),"",IF(T506="Closed","Closed",IF(AND(T506="Not needed",Q506="",R506="",S506=""),"No action",IF(OR(Q506="",R506="",S506="",T506&lt;&gt;"Open"),"Check action details",IF(S506&lt;TODAY(),"Action overdue","Action open")))))</f>
        <v/>
      </c>
      <c r="Y506" s="8">
        <f>IF(COUNTA(A506:T506)=0,"",IF(F506="Archived","Archived",IF(OR(A506="",B506="",C506="",D506="",E506="",F506&lt;&gt;"Active",COUNTIF(Roles,B506)=0,COUNTIF(Branches,C506)=0,COUNTIF(LearningStatuses,G506)=0,COUNTIF(AssessmentRequired,K506)=0,COUNTIF(AssessmentStatuses,L506)=0,COUNTIF(ActionStatuses,T506)=0,AND(H506&lt;&gt;"",NOT(ISNUMBER(H506))),AND(I506&lt;&gt;"",OR(NOT(ISNUMBER(I506)),I506&gt;TODAY())),AND(J506&lt;&gt;"",NOT(ISNUMBER(J506))),AND(M506&lt;&gt;"",NOT(ISNUMBER(M506))),AND(N506&lt;&gt;"",OR(NOT(ISNUMBER(N506)),N506&gt;TODAY())),AND(S506&lt;&gt;"",NOT(ISNUMBER(S506))),AND(G506="Completed",OR(I506="",P506="",J506="")),AND(G506&lt;&gt;"Completed",OR(I506&lt;&gt;"",H506="")),AND(K506="No",L506&lt;&gt;"Not required"),AND(K506="Yes",OR(L506="Not required",AND(L506&lt;&gt;"Competence confirmed",M506=""))),AND(OR(L506="Competence confirmed",L506="Further support needed"),OR(N506="",O506="",P506="")),AND(L506="Further support needed",T506&lt;&gt;"Open"),X506="Check action details",AND(T506="Closed",OR(Q506="",R506="",P506=""))),"Check required fields/dates","Recorded - verify evidence")))</f>
        <v/>
      </c>
    </row>
    <row r="507" spans="1:25" ht="32" customHeight="1">
      <c r="A507" s="6"/>
      <c r="B507" s="6"/>
      <c r="C507" s="6"/>
      <c r="D507" s="6"/>
      <c r="E507" s="6"/>
      <c r="F507" s="6"/>
      <c r="G507" s="6"/>
      <c r="H507" s="7"/>
      <c r="I507" s="7"/>
      <c r="J507" s="7"/>
      <c r="K507" s="6"/>
      <c r="L507" s="6"/>
      <c r="M507" s="7"/>
      <c r="N507" s="7"/>
      <c r="O507" s="6"/>
      <c r="P507" s="6"/>
      <c r="Q507" s="6"/>
      <c r="R507" s="6"/>
      <c r="S507" s="7"/>
      <c r="T507" s="6"/>
      <c r="U507" s="8">
        <f>IF(OR(A507="",F507&lt;&gt;"Active"),"",IF(G507="Completed","Completed",IF(H507="","Missing deadline",IF(H507&lt;TODAY(),"Overdue learning",IF(H507&lt;=TODAY()+30,"Due within 30 days","Scheduled")))))</f>
        <v/>
      </c>
      <c r="V507" s="8">
        <f>IF(OR(A507="",F507&lt;&gt;"Active"),"",IF(G507&lt;&gt;"Completed","Not yet completed",IF(J507="","Missing review date",IF(J507&lt;TODAY(),"Review overdue",IF(J507&lt;=TODAY()+30,"Review within 30 days","Scheduled")))))</f>
        <v/>
      </c>
      <c r="W507" s="8">
        <f>IF(OR(A507="",F507&lt;&gt;"Active"),"",IF(K507="No","Not required",IF(K507&lt;&gt;"Yes","Check requirement",IF(L507="Further support needed","Competence concern",IF(L507="Competence confirmed","Confirmed",IF(M507="","Missing assessment due",IF(M507&lt;TODAY(),"Assessment overdue","Assessment outstanding")))))))</f>
        <v/>
      </c>
      <c r="X507" s="8">
        <f>IF(OR(A507="",F507&lt;&gt;"Active"),"",IF(T507="Closed","Closed",IF(AND(T507="Not needed",Q507="",R507="",S507=""),"No action",IF(OR(Q507="",R507="",S507="",T507&lt;&gt;"Open"),"Check action details",IF(S507&lt;TODAY(),"Action overdue","Action open")))))</f>
        <v/>
      </c>
      <c r="Y507" s="8">
        <f>IF(COUNTA(A507:T507)=0,"",IF(F507="Archived","Archived",IF(OR(A507="",B507="",C507="",D507="",E507="",F507&lt;&gt;"Active",COUNTIF(Roles,B507)=0,COUNTIF(Branches,C507)=0,COUNTIF(LearningStatuses,G507)=0,COUNTIF(AssessmentRequired,K507)=0,COUNTIF(AssessmentStatuses,L507)=0,COUNTIF(ActionStatuses,T507)=0,AND(H507&lt;&gt;"",NOT(ISNUMBER(H507))),AND(I507&lt;&gt;"",OR(NOT(ISNUMBER(I507)),I507&gt;TODAY())),AND(J507&lt;&gt;"",NOT(ISNUMBER(J507))),AND(M507&lt;&gt;"",NOT(ISNUMBER(M507))),AND(N507&lt;&gt;"",OR(NOT(ISNUMBER(N507)),N507&gt;TODAY())),AND(S507&lt;&gt;"",NOT(ISNUMBER(S507))),AND(G507="Completed",OR(I507="",P507="",J507="")),AND(G507&lt;&gt;"Completed",OR(I507&lt;&gt;"",H507="")),AND(K507="No",L507&lt;&gt;"Not required"),AND(K507="Yes",OR(L507="Not required",AND(L507&lt;&gt;"Competence confirmed",M507=""))),AND(OR(L507="Competence confirmed",L507="Further support needed"),OR(N507="",O507="",P507="")),AND(L507="Further support needed",T507&lt;&gt;"Open"),X507="Check action details",AND(T507="Closed",OR(Q507="",R507="",P507=""))),"Check required fields/dates","Recorded - verify evidence")))</f>
        <v/>
      </c>
    </row>
    <row r="508" spans="1:25" ht="32" customHeight="1">
      <c r="A508" s="6"/>
      <c r="B508" s="6"/>
      <c r="C508" s="6"/>
      <c r="D508" s="6"/>
      <c r="E508" s="6"/>
      <c r="F508" s="6"/>
      <c r="G508" s="6"/>
      <c r="H508" s="7"/>
      <c r="I508" s="7"/>
      <c r="J508" s="7"/>
      <c r="K508" s="6"/>
      <c r="L508" s="6"/>
      <c r="M508" s="7"/>
      <c r="N508" s="7"/>
      <c r="O508" s="6"/>
      <c r="P508" s="6"/>
      <c r="Q508" s="6"/>
      <c r="R508" s="6"/>
      <c r="S508" s="7"/>
      <c r="T508" s="6"/>
      <c r="U508" s="8">
        <f>IF(OR(A508="",F508&lt;&gt;"Active"),"",IF(G508="Completed","Completed",IF(H508="","Missing deadline",IF(H508&lt;TODAY(),"Overdue learning",IF(H508&lt;=TODAY()+30,"Due within 30 days","Scheduled")))))</f>
        <v/>
      </c>
      <c r="V508" s="8">
        <f>IF(OR(A508="",F508&lt;&gt;"Active"),"",IF(G508&lt;&gt;"Completed","Not yet completed",IF(J508="","Missing review date",IF(J508&lt;TODAY(),"Review overdue",IF(J508&lt;=TODAY()+30,"Review within 30 days","Scheduled")))))</f>
        <v/>
      </c>
      <c r="W508" s="8">
        <f>IF(OR(A508="",F508&lt;&gt;"Active"),"",IF(K508="No","Not required",IF(K508&lt;&gt;"Yes","Check requirement",IF(L508="Further support needed","Competence concern",IF(L508="Competence confirmed","Confirmed",IF(M508="","Missing assessment due",IF(M508&lt;TODAY(),"Assessment overdue","Assessment outstanding")))))))</f>
        <v/>
      </c>
      <c r="X508" s="8">
        <f>IF(OR(A508="",F508&lt;&gt;"Active"),"",IF(T508="Closed","Closed",IF(AND(T508="Not needed",Q508="",R508="",S508=""),"No action",IF(OR(Q508="",R508="",S508="",T508&lt;&gt;"Open"),"Check action details",IF(S508&lt;TODAY(),"Action overdue","Action open")))))</f>
        <v/>
      </c>
      <c r="Y508" s="8">
        <f>IF(COUNTA(A508:T508)=0,"",IF(F508="Archived","Archived",IF(OR(A508="",B508="",C508="",D508="",E508="",F508&lt;&gt;"Active",COUNTIF(Roles,B508)=0,COUNTIF(Branches,C508)=0,COUNTIF(LearningStatuses,G508)=0,COUNTIF(AssessmentRequired,K508)=0,COUNTIF(AssessmentStatuses,L508)=0,COUNTIF(ActionStatuses,T508)=0,AND(H508&lt;&gt;"",NOT(ISNUMBER(H508))),AND(I508&lt;&gt;"",OR(NOT(ISNUMBER(I508)),I508&gt;TODAY())),AND(J508&lt;&gt;"",NOT(ISNUMBER(J508))),AND(M508&lt;&gt;"",NOT(ISNUMBER(M508))),AND(N508&lt;&gt;"",OR(NOT(ISNUMBER(N508)),N508&gt;TODAY())),AND(S508&lt;&gt;"",NOT(ISNUMBER(S508))),AND(G508="Completed",OR(I508="",P508="",J508="")),AND(G508&lt;&gt;"Completed",OR(I508&lt;&gt;"",H508="")),AND(K508="No",L508&lt;&gt;"Not required"),AND(K508="Yes",OR(L508="Not required",AND(L508&lt;&gt;"Competence confirmed",M508=""))),AND(OR(L508="Competence confirmed",L508="Further support needed"),OR(N508="",O508="",P508="")),AND(L508="Further support needed",T508&lt;&gt;"Open"),X508="Check action details",AND(T508="Closed",OR(Q508="",R508="",P508=""))),"Check required fields/dates","Recorded - verify evidence")))</f>
        <v/>
      </c>
    </row>
    <row r="509" spans="1:25" ht="32" customHeight="1">
      <c r="A509" s="6"/>
      <c r="B509" s="6"/>
      <c r="C509" s="6"/>
      <c r="D509" s="6"/>
      <c r="E509" s="6"/>
      <c r="F509" s="6"/>
      <c r="G509" s="6"/>
      <c r="H509" s="7"/>
      <c r="I509" s="7"/>
      <c r="J509" s="7"/>
      <c r="K509" s="6"/>
      <c r="L509" s="6"/>
      <c r="M509" s="7"/>
      <c r="N509" s="7"/>
      <c r="O509" s="6"/>
      <c r="P509" s="6"/>
      <c r="Q509" s="6"/>
      <c r="R509" s="6"/>
      <c r="S509" s="7"/>
      <c r="T509" s="6"/>
      <c r="U509" s="8">
        <f>IF(OR(A509="",F509&lt;&gt;"Active"),"",IF(G509="Completed","Completed",IF(H509="","Missing deadline",IF(H509&lt;TODAY(),"Overdue learning",IF(H509&lt;=TODAY()+30,"Due within 30 days","Scheduled")))))</f>
        <v/>
      </c>
      <c r="V509" s="8">
        <f>IF(OR(A509="",F509&lt;&gt;"Active"),"",IF(G509&lt;&gt;"Completed","Not yet completed",IF(J509="","Missing review date",IF(J509&lt;TODAY(),"Review overdue",IF(J509&lt;=TODAY()+30,"Review within 30 days","Scheduled")))))</f>
        <v/>
      </c>
      <c r="W509" s="8">
        <f>IF(OR(A509="",F509&lt;&gt;"Active"),"",IF(K509="No","Not required",IF(K509&lt;&gt;"Yes","Check requirement",IF(L509="Further support needed","Competence concern",IF(L509="Competence confirmed","Confirmed",IF(M509="","Missing assessment due",IF(M509&lt;TODAY(),"Assessment overdue","Assessment outstanding")))))))</f>
        <v/>
      </c>
      <c r="X509" s="8">
        <f>IF(OR(A509="",F509&lt;&gt;"Active"),"",IF(T509="Closed","Closed",IF(AND(T509="Not needed",Q509="",R509="",S509=""),"No action",IF(OR(Q509="",R509="",S509="",T509&lt;&gt;"Open"),"Check action details",IF(S509&lt;TODAY(),"Action overdue","Action open")))))</f>
        <v/>
      </c>
      <c r="Y509" s="8">
        <f>IF(COUNTA(A509:T509)=0,"",IF(F509="Archived","Archived",IF(OR(A509="",B509="",C509="",D509="",E509="",F509&lt;&gt;"Active",COUNTIF(Roles,B509)=0,COUNTIF(Branches,C509)=0,COUNTIF(LearningStatuses,G509)=0,COUNTIF(AssessmentRequired,K509)=0,COUNTIF(AssessmentStatuses,L509)=0,COUNTIF(ActionStatuses,T509)=0,AND(H509&lt;&gt;"",NOT(ISNUMBER(H509))),AND(I509&lt;&gt;"",OR(NOT(ISNUMBER(I509)),I509&gt;TODAY())),AND(J509&lt;&gt;"",NOT(ISNUMBER(J509))),AND(M509&lt;&gt;"",NOT(ISNUMBER(M509))),AND(N509&lt;&gt;"",OR(NOT(ISNUMBER(N509)),N509&gt;TODAY())),AND(S509&lt;&gt;"",NOT(ISNUMBER(S509))),AND(G509="Completed",OR(I509="",P509="",J509="")),AND(G509&lt;&gt;"Completed",OR(I509&lt;&gt;"",H509="")),AND(K509="No",L509&lt;&gt;"Not required"),AND(K509="Yes",OR(L509="Not required",AND(L509&lt;&gt;"Competence confirmed",M509=""))),AND(OR(L509="Competence confirmed",L509="Further support needed"),OR(N509="",O509="",P509="")),AND(L509="Further support needed",T509&lt;&gt;"Open"),X509="Check action details",AND(T509="Closed",OR(Q509="",R509="",P509=""))),"Check required fields/dates","Recorded - verify evidence")))</f>
        <v/>
      </c>
    </row>
    <row r="510" spans="1:25" ht="32" customHeight="1">
      <c r="A510" s="6"/>
      <c r="B510" s="6"/>
      <c r="C510" s="6"/>
      <c r="D510" s="6"/>
      <c r="E510" s="6"/>
      <c r="F510" s="6"/>
      <c r="G510" s="6"/>
      <c r="H510" s="7"/>
      <c r="I510" s="7"/>
      <c r="J510" s="7"/>
      <c r="K510" s="6"/>
      <c r="L510" s="6"/>
      <c r="M510" s="7"/>
      <c r="N510" s="7"/>
      <c r="O510" s="6"/>
      <c r="P510" s="6"/>
      <c r="Q510" s="6"/>
      <c r="R510" s="6"/>
      <c r="S510" s="7"/>
      <c r="T510" s="6"/>
      <c r="U510" s="8">
        <f>IF(OR(A510="",F510&lt;&gt;"Active"),"",IF(G510="Completed","Completed",IF(H510="","Missing deadline",IF(H510&lt;TODAY(),"Overdue learning",IF(H510&lt;=TODAY()+30,"Due within 30 days","Scheduled")))))</f>
        <v/>
      </c>
      <c r="V510" s="8">
        <f>IF(OR(A510="",F510&lt;&gt;"Active"),"",IF(G510&lt;&gt;"Completed","Not yet completed",IF(J510="","Missing review date",IF(J510&lt;TODAY(),"Review overdue",IF(J510&lt;=TODAY()+30,"Review within 30 days","Scheduled")))))</f>
        <v/>
      </c>
      <c r="W510" s="8">
        <f>IF(OR(A510="",F510&lt;&gt;"Active"),"",IF(K510="No","Not required",IF(K510&lt;&gt;"Yes","Check requirement",IF(L510="Further support needed","Competence concern",IF(L510="Competence confirmed","Confirmed",IF(M510="","Missing assessment due",IF(M510&lt;TODAY(),"Assessment overdue","Assessment outstanding")))))))</f>
        <v/>
      </c>
      <c r="X510" s="8">
        <f>IF(OR(A510="",F510&lt;&gt;"Active"),"",IF(T510="Closed","Closed",IF(AND(T510="Not needed",Q510="",R510="",S510=""),"No action",IF(OR(Q510="",R510="",S510="",T510&lt;&gt;"Open"),"Check action details",IF(S510&lt;TODAY(),"Action overdue","Action open")))))</f>
        <v/>
      </c>
      <c r="Y510" s="8">
        <f>IF(COUNTA(A510:T510)=0,"",IF(F510="Archived","Archived",IF(OR(A510="",B510="",C510="",D510="",E510="",F510&lt;&gt;"Active",COUNTIF(Roles,B510)=0,COUNTIF(Branches,C510)=0,COUNTIF(LearningStatuses,G510)=0,COUNTIF(AssessmentRequired,K510)=0,COUNTIF(AssessmentStatuses,L510)=0,COUNTIF(ActionStatuses,T510)=0,AND(H510&lt;&gt;"",NOT(ISNUMBER(H510))),AND(I510&lt;&gt;"",OR(NOT(ISNUMBER(I510)),I510&gt;TODAY())),AND(J510&lt;&gt;"",NOT(ISNUMBER(J510))),AND(M510&lt;&gt;"",NOT(ISNUMBER(M510))),AND(N510&lt;&gt;"",OR(NOT(ISNUMBER(N510)),N510&gt;TODAY())),AND(S510&lt;&gt;"",NOT(ISNUMBER(S510))),AND(G510="Completed",OR(I510="",P510="",J510="")),AND(G510&lt;&gt;"Completed",OR(I510&lt;&gt;"",H510="")),AND(K510="No",L510&lt;&gt;"Not required"),AND(K510="Yes",OR(L510="Not required",AND(L510&lt;&gt;"Competence confirmed",M510=""))),AND(OR(L510="Competence confirmed",L510="Further support needed"),OR(N510="",O510="",P510="")),AND(L510="Further support needed",T510&lt;&gt;"Open"),X510="Check action details",AND(T510="Closed",OR(Q510="",R510="",P510=""))),"Check required fields/dates","Recorded - verify evidence")))</f>
        <v/>
      </c>
    </row>
    <row r="511" spans="1:25" ht="32" customHeight="1">
      <c r="A511" s="6"/>
      <c r="B511" s="6"/>
      <c r="C511" s="6"/>
      <c r="D511" s="6"/>
      <c r="E511" s="6"/>
      <c r="F511" s="6"/>
      <c r="G511" s="6"/>
      <c r="H511" s="7"/>
      <c r="I511" s="7"/>
      <c r="J511" s="7"/>
      <c r="K511" s="6"/>
      <c r="L511" s="6"/>
      <c r="M511" s="7"/>
      <c r="N511" s="7"/>
      <c r="O511" s="6"/>
      <c r="P511" s="6"/>
      <c r="Q511" s="6"/>
      <c r="R511" s="6"/>
      <c r="S511" s="7"/>
      <c r="T511" s="6"/>
      <c r="U511" s="8">
        <f>IF(OR(A511="",F511&lt;&gt;"Active"),"",IF(G511="Completed","Completed",IF(H511="","Missing deadline",IF(H511&lt;TODAY(),"Overdue learning",IF(H511&lt;=TODAY()+30,"Due within 30 days","Scheduled")))))</f>
        <v/>
      </c>
      <c r="V511" s="8">
        <f>IF(OR(A511="",F511&lt;&gt;"Active"),"",IF(G511&lt;&gt;"Completed","Not yet completed",IF(J511="","Missing review date",IF(J511&lt;TODAY(),"Review overdue",IF(J511&lt;=TODAY()+30,"Review within 30 days","Scheduled")))))</f>
        <v/>
      </c>
      <c r="W511" s="8">
        <f>IF(OR(A511="",F511&lt;&gt;"Active"),"",IF(K511="No","Not required",IF(K511&lt;&gt;"Yes","Check requirement",IF(L511="Further support needed","Competence concern",IF(L511="Competence confirmed","Confirmed",IF(M511="","Missing assessment due",IF(M511&lt;TODAY(),"Assessment overdue","Assessment outstanding")))))))</f>
        <v/>
      </c>
      <c r="X511" s="8">
        <f>IF(OR(A511="",F511&lt;&gt;"Active"),"",IF(T511="Closed","Closed",IF(AND(T511="Not needed",Q511="",R511="",S511=""),"No action",IF(OR(Q511="",R511="",S511="",T511&lt;&gt;"Open"),"Check action details",IF(S511&lt;TODAY(),"Action overdue","Action open")))))</f>
        <v/>
      </c>
      <c r="Y511" s="8">
        <f>IF(COUNTA(A511:T511)=0,"",IF(F511="Archived","Archived",IF(OR(A511="",B511="",C511="",D511="",E511="",F511&lt;&gt;"Active",COUNTIF(Roles,B511)=0,COUNTIF(Branches,C511)=0,COUNTIF(LearningStatuses,G511)=0,COUNTIF(AssessmentRequired,K511)=0,COUNTIF(AssessmentStatuses,L511)=0,COUNTIF(ActionStatuses,T511)=0,AND(H511&lt;&gt;"",NOT(ISNUMBER(H511))),AND(I511&lt;&gt;"",OR(NOT(ISNUMBER(I511)),I511&gt;TODAY())),AND(J511&lt;&gt;"",NOT(ISNUMBER(J511))),AND(M511&lt;&gt;"",NOT(ISNUMBER(M511))),AND(N511&lt;&gt;"",OR(NOT(ISNUMBER(N511)),N511&gt;TODAY())),AND(S511&lt;&gt;"",NOT(ISNUMBER(S511))),AND(G511="Completed",OR(I511="",P511="",J511="")),AND(G511&lt;&gt;"Completed",OR(I511&lt;&gt;"",H511="")),AND(K511="No",L511&lt;&gt;"Not required"),AND(K511="Yes",OR(L511="Not required",AND(L511&lt;&gt;"Competence confirmed",M511=""))),AND(OR(L511="Competence confirmed",L511="Further support needed"),OR(N511="",O511="",P511="")),AND(L511="Further support needed",T511&lt;&gt;"Open"),X511="Check action details",AND(T511="Closed",OR(Q511="",R511="",P511=""))),"Check required fields/dates","Recorded - verify evidence")))</f>
        <v/>
      </c>
    </row>
    <row r="512" spans="1:25" ht="32" customHeight="1">
      <c r="A512" s="6"/>
      <c r="B512" s="6"/>
      <c r="C512" s="6"/>
      <c r="D512" s="6"/>
      <c r="E512" s="6"/>
      <c r="F512" s="6"/>
      <c r="G512" s="6"/>
      <c r="H512" s="7"/>
      <c r="I512" s="7"/>
      <c r="J512" s="7"/>
      <c r="K512" s="6"/>
      <c r="L512" s="6"/>
      <c r="M512" s="7"/>
      <c r="N512" s="7"/>
      <c r="O512" s="6"/>
      <c r="P512" s="6"/>
      <c r="Q512" s="6"/>
      <c r="R512" s="6"/>
      <c r="S512" s="7"/>
      <c r="T512" s="6"/>
      <c r="U512" s="8">
        <f>IF(OR(A512="",F512&lt;&gt;"Active"),"",IF(G512="Completed","Completed",IF(H512="","Missing deadline",IF(H512&lt;TODAY(),"Overdue learning",IF(H512&lt;=TODAY()+30,"Due within 30 days","Scheduled")))))</f>
        <v/>
      </c>
      <c r="V512" s="8">
        <f>IF(OR(A512="",F512&lt;&gt;"Active"),"",IF(G512&lt;&gt;"Completed","Not yet completed",IF(J512="","Missing review date",IF(J512&lt;TODAY(),"Review overdue",IF(J512&lt;=TODAY()+30,"Review within 30 days","Scheduled")))))</f>
        <v/>
      </c>
      <c r="W512" s="8">
        <f>IF(OR(A512="",F512&lt;&gt;"Active"),"",IF(K512="No","Not required",IF(K512&lt;&gt;"Yes","Check requirement",IF(L512="Further support needed","Competence concern",IF(L512="Competence confirmed","Confirmed",IF(M512="","Missing assessment due",IF(M512&lt;TODAY(),"Assessment overdue","Assessment outstanding")))))))</f>
        <v/>
      </c>
      <c r="X512" s="8">
        <f>IF(OR(A512="",F512&lt;&gt;"Active"),"",IF(T512="Closed","Closed",IF(AND(T512="Not needed",Q512="",R512="",S512=""),"No action",IF(OR(Q512="",R512="",S512="",T512&lt;&gt;"Open"),"Check action details",IF(S512&lt;TODAY(),"Action overdue","Action open")))))</f>
        <v/>
      </c>
      <c r="Y512" s="8">
        <f>IF(COUNTA(A512:T512)=0,"",IF(F512="Archived","Archived",IF(OR(A512="",B512="",C512="",D512="",E512="",F512&lt;&gt;"Active",COUNTIF(Roles,B512)=0,COUNTIF(Branches,C512)=0,COUNTIF(LearningStatuses,G512)=0,COUNTIF(AssessmentRequired,K512)=0,COUNTIF(AssessmentStatuses,L512)=0,COUNTIF(ActionStatuses,T512)=0,AND(H512&lt;&gt;"",NOT(ISNUMBER(H512))),AND(I512&lt;&gt;"",OR(NOT(ISNUMBER(I512)),I512&gt;TODAY())),AND(J512&lt;&gt;"",NOT(ISNUMBER(J512))),AND(M512&lt;&gt;"",NOT(ISNUMBER(M512))),AND(N512&lt;&gt;"",OR(NOT(ISNUMBER(N512)),N512&gt;TODAY())),AND(S512&lt;&gt;"",NOT(ISNUMBER(S512))),AND(G512="Completed",OR(I512="",P512="",J512="")),AND(G512&lt;&gt;"Completed",OR(I512&lt;&gt;"",H512="")),AND(K512="No",L512&lt;&gt;"Not required"),AND(K512="Yes",OR(L512="Not required",AND(L512&lt;&gt;"Competence confirmed",M512=""))),AND(OR(L512="Competence confirmed",L512="Further support needed"),OR(N512="",O512="",P512="")),AND(L512="Further support needed",T512&lt;&gt;"Open"),X512="Check action details",AND(T512="Closed",OR(Q512="",R512="",P512=""))),"Check required fields/dates","Recorded - verify evidence")))</f>
        <v/>
      </c>
    </row>
    <row r="513" spans="1:25" ht="32" customHeight="1">
      <c r="A513" s="6"/>
      <c r="B513" s="6"/>
      <c r="C513" s="6"/>
      <c r="D513" s="6"/>
      <c r="E513" s="6"/>
      <c r="F513" s="6"/>
      <c r="G513" s="6"/>
      <c r="H513" s="7"/>
      <c r="I513" s="7"/>
      <c r="J513" s="7"/>
      <c r="K513" s="6"/>
      <c r="L513" s="6"/>
      <c r="M513" s="7"/>
      <c r="N513" s="7"/>
      <c r="O513" s="6"/>
      <c r="P513" s="6"/>
      <c r="Q513" s="6"/>
      <c r="R513" s="6"/>
      <c r="S513" s="7"/>
      <c r="T513" s="6"/>
      <c r="U513" s="8">
        <f>IF(OR(A513="",F513&lt;&gt;"Active"),"",IF(G513="Completed","Completed",IF(H513="","Missing deadline",IF(H513&lt;TODAY(),"Overdue learning",IF(H513&lt;=TODAY()+30,"Due within 30 days","Scheduled")))))</f>
        <v/>
      </c>
      <c r="V513" s="8">
        <f>IF(OR(A513="",F513&lt;&gt;"Active"),"",IF(G513&lt;&gt;"Completed","Not yet completed",IF(J513="","Missing review date",IF(J513&lt;TODAY(),"Review overdue",IF(J513&lt;=TODAY()+30,"Review within 30 days","Scheduled")))))</f>
        <v/>
      </c>
      <c r="W513" s="8">
        <f>IF(OR(A513="",F513&lt;&gt;"Active"),"",IF(K513="No","Not required",IF(K513&lt;&gt;"Yes","Check requirement",IF(L513="Further support needed","Competence concern",IF(L513="Competence confirmed","Confirmed",IF(M513="","Missing assessment due",IF(M513&lt;TODAY(),"Assessment overdue","Assessment outstanding")))))))</f>
        <v/>
      </c>
      <c r="X513" s="8">
        <f>IF(OR(A513="",F513&lt;&gt;"Active"),"",IF(T513="Closed","Closed",IF(AND(T513="Not needed",Q513="",R513="",S513=""),"No action",IF(OR(Q513="",R513="",S513="",T513&lt;&gt;"Open"),"Check action details",IF(S513&lt;TODAY(),"Action overdue","Action open")))))</f>
        <v/>
      </c>
      <c r="Y513" s="8">
        <f>IF(COUNTA(A513:T513)=0,"",IF(F513="Archived","Archived",IF(OR(A513="",B513="",C513="",D513="",E513="",F513&lt;&gt;"Active",COUNTIF(Roles,B513)=0,COUNTIF(Branches,C513)=0,COUNTIF(LearningStatuses,G513)=0,COUNTIF(AssessmentRequired,K513)=0,COUNTIF(AssessmentStatuses,L513)=0,COUNTIF(ActionStatuses,T513)=0,AND(H513&lt;&gt;"",NOT(ISNUMBER(H513))),AND(I513&lt;&gt;"",OR(NOT(ISNUMBER(I513)),I513&gt;TODAY())),AND(J513&lt;&gt;"",NOT(ISNUMBER(J513))),AND(M513&lt;&gt;"",NOT(ISNUMBER(M513))),AND(N513&lt;&gt;"",OR(NOT(ISNUMBER(N513)),N513&gt;TODAY())),AND(S513&lt;&gt;"",NOT(ISNUMBER(S513))),AND(G513="Completed",OR(I513="",P513="",J513="")),AND(G513&lt;&gt;"Completed",OR(I513&lt;&gt;"",H513="")),AND(K513="No",L513&lt;&gt;"Not required"),AND(K513="Yes",OR(L513="Not required",AND(L513&lt;&gt;"Competence confirmed",M513=""))),AND(OR(L513="Competence confirmed",L513="Further support needed"),OR(N513="",O513="",P513="")),AND(L513="Further support needed",T513&lt;&gt;"Open"),X513="Check action details",AND(T513="Closed",OR(Q513="",R513="",P513=""))),"Check required fields/dates","Recorded - verify evidence")))</f>
        <v/>
      </c>
    </row>
    <row r="514" spans="1:25" ht="32" customHeight="1">
      <c r="A514" s="6"/>
      <c r="B514" s="6"/>
      <c r="C514" s="6"/>
      <c r="D514" s="6"/>
      <c r="E514" s="6"/>
      <c r="F514" s="6"/>
      <c r="G514" s="6"/>
      <c r="H514" s="7"/>
      <c r="I514" s="7"/>
      <c r="J514" s="7"/>
      <c r="K514" s="6"/>
      <c r="L514" s="6"/>
      <c r="M514" s="7"/>
      <c r="N514" s="7"/>
      <c r="O514" s="6"/>
      <c r="P514" s="6"/>
      <c r="Q514" s="6"/>
      <c r="R514" s="6"/>
      <c r="S514" s="7"/>
      <c r="T514" s="6"/>
      <c r="U514" s="8">
        <f>IF(OR(A514="",F514&lt;&gt;"Active"),"",IF(G514="Completed","Completed",IF(H514="","Missing deadline",IF(H514&lt;TODAY(),"Overdue learning",IF(H514&lt;=TODAY()+30,"Due within 30 days","Scheduled")))))</f>
        <v/>
      </c>
      <c r="V514" s="8">
        <f>IF(OR(A514="",F514&lt;&gt;"Active"),"",IF(G514&lt;&gt;"Completed","Not yet completed",IF(J514="","Missing review date",IF(J514&lt;TODAY(),"Review overdue",IF(J514&lt;=TODAY()+30,"Review within 30 days","Scheduled")))))</f>
        <v/>
      </c>
      <c r="W514" s="8">
        <f>IF(OR(A514="",F514&lt;&gt;"Active"),"",IF(K514="No","Not required",IF(K514&lt;&gt;"Yes","Check requirement",IF(L514="Further support needed","Competence concern",IF(L514="Competence confirmed","Confirmed",IF(M514="","Missing assessment due",IF(M514&lt;TODAY(),"Assessment overdue","Assessment outstanding")))))))</f>
        <v/>
      </c>
      <c r="X514" s="8">
        <f>IF(OR(A514="",F514&lt;&gt;"Active"),"",IF(T514="Closed","Closed",IF(AND(T514="Not needed",Q514="",R514="",S514=""),"No action",IF(OR(Q514="",R514="",S514="",T514&lt;&gt;"Open"),"Check action details",IF(S514&lt;TODAY(),"Action overdue","Action open")))))</f>
        <v/>
      </c>
      <c r="Y514" s="8">
        <f>IF(COUNTA(A514:T514)=0,"",IF(F514="Archived","Archived",IF(OR(A514="",B514="",C514="",D514="",E514="",F514&lt;&gt;"Active",COUNTIF(Roles,B514)=0,COUNTIF(Branches,C514)=0,COUNTIF(LearningStatuses,G514)=0,COUNTIF(AssessmentRequired,K514)=0,COUNTIF(AssessmentStatuses,L514)=0,COUNTIF(ActionStatuses,T514)=0,AND(H514&lt;&gt;"",NOT(ISNUMBER(H514))),AND(I514&lt;&gt;"",OR(NOT(ISNUMBER(I514)),I514&gt;TODAY())),AND(J514&lt;&gt;"",NOT(ISNUMBER(J514))),AND(M514&lt;&gt;"",NOT(ISNUMBER(M514))),AND(N514&lt;&gt;"",OR(NOT(ISNUMBER(N514)),N514&gt;TODAY())),AND(S514&lt;&gt;"",NOT(ISNUMBER(S514))),AND(G514="Completed",OR(I514="",P514="",J514="")),AND(G514&lt;&gt;"Completed",OR(I514&lt;&gt;"",H514="")),AND(K514="No",L514&lt;&gt;"Not required"),AND(K514="Yes",OR(L514="Not required",AND(L514&lt;&gt;"Competence confirmed",M514=""))),AND(OR(L514="Competence confirmed",L514="Further support needed"),OR(N514="",O514="",P514="")),AND(L514="Further support needed",T514&lt;&gt;"Open"),X514="Check action details",AND(T514="Closed",OR(Q514="",R514="",P514=""))),"Check required fields/dates","Recorded - verify evidence")))</f>
        <v/>
      </c>
    </row>
    <row r="515" spans="1:25" ht="32" customHeight="1">
      <c r="A515" s="6"/>
      <c r="B515" s="6"/>
      <c r="C515" s="6"/>
      <c r="D515" s="6"/>
      <c r="E515" s="6"/>
      <c r="F515" s="6"/>
      <c r="G515" s="6"/>
      <c r="H515" s="7"/>
      <c r="I515" s="7"/>
      <c r="J515" s="7"/>
      <c r="K515" s="6"/>
      <c r="L515" s="6"/>
      <c r="M515" s="7"/>
      <c r="N515" s="7"/>
      <c r="O515" s="6"/>
      <c r="P515" s="6"/>
      <c r="Q515" s="6"/>
      <c r="R515" s="6"/>
      <c r="S515" s="7"/>
      <c r="T515" s="6"/>
      <c r="U515" s="8">
        <f>IF(OR(A515="",F515&lt;&gt;"Active"),"",IF(G515="Completed","Completed",IF(H515="","Missing deadline",IF(H515&lt;TODAY(),"Overdue learning",IF(H515&lt;=TODAY()+30,"Due within 30 days","Scheduled")))))</f>
        <v/>
      </c>
      <c r="V515" s="8">
        <f>IF(OR(A515="",F515&lt;&gt;"Active"),"",IF(G515&lt;&gt;"Completed","Not yet completed",IF(J515="","Missing review date",IF(J515&lt;TODAY(),"Review overdue",IF(J515&lt;=TODAY()+30,"Review within 30 days","Scheduled")))))</f>
        <v/>
      </c>
      <c r="W515" s="8">
        <f>IF(OR(A515="",F515&lt;&gt;"Active"),"",IF(K515="No","Not required",IF(K515&lt;&gt;"Yes","Check requirement",IF(L515="Further support needed","Competence concern",IF(L515="Competence confirmed","Confirmed",IF(M515="","Missing assessment due",IF(M515&lt;TODAY(),"Assessment overdue","Assessment outstanding")))))))</f>
        <v/>
      </c>
      <c r="X515" s="8">
        <f>IF(OR(A515="",F515&lt;&gt;"Active"),"",IF(T515="Closed","Closed",IF(AND(T515="Not needed",Q515="",R515="",S515=""),"No action",IF(OR(Q515="",R515="",S515="",T515&lt;&gt;"Open"),"Check action details",IF(S515&lt;TODAY(),"Action overdue","Action open")))))</f>
        <v/>
      </c>
      <c r="Y515" s="8">
        <f>IF(COUNTA(A515:T515)=0,"",IF(F515="Archived","Archived",IF(OR(A515="",B515="",C515="",D515="",E515="",F515&lt;&gt;"Active",COUNTIF(Roles,B515)=0,COUNTIF(Branches,C515)=0,COUNTIF(LearningStatuses,G515)=0,COUNTIF(AssessmentRequired,K515)=0,COUNTIF(AssessmentStatuses,L515)=0,COUNTIF(ActionStatuses,T515)=0,AND(H515&lt;&gt;"",NOT(ISNUMBER(H515))),AND(I515&lt;&gt;"",OR(NOT(ISNUMBER(I515)),I515&gt;TODAY())),AND(J515&lt;&gt;"",NOT(ISNUMBER(J515))),AND(M515&lt;&gt;"",NOT(ISNUMBER(M515))),AND(N515&lt;&gt;"",OR(NOT(ISNUMBER(N515)),N515&gt;TODAY())),AND(S515&lt;&gt;"",NOT(ISNUMBER(S515))),AND(G515="Completed",OR(I515="",P515="",J515="")),AND(G515&lt;&gt;"Completed",OR(I515&lt;&gt;"",H515="")),AND(K515="No",L515&lt;&gt;"Not required"),AND(K515="Yes",OR(L515="Not required",AND(L515&lt;&gt;"Competence confirmed",M515=""))),AND(OR(L515="Competence confirmed",L515="Further support needed"),OR(N515="",O515="",P515="")),AND(L515="Further support needed",T515&lt;&gt;"Open"),X515="Check action details",AND(T515="Closed",OR(Q515="",R515="",P515=""))),"Check required fields/dates","Recorded - verify evidence")))</f>
        <v/>
      </c>
    </row>
    <row r="516" spans="1:25" ht="32" customHeight="1">
      <c r="A516" s="6"/>
      <c r="B516" s="6"/>
      <c r="C516" s="6"/>
      <c r="D516" s="6"/>
      <c r="E516" s="6"/>
      <c r="F516" s="6"/>
      <c r="G516" s="6"/>
      <c r="H516" s="7"/>
      <c r="I516" s="7"/>
      <c r="J516" s="7"/>
      <c r="K516" s="6"/>
      <c r="L516" s="6"/>
      <c r="M516" s="7"/>
      <c r="N516" s="7"/>
      <c r="O516" s="6"/>
      <c r="P516" s="6"/>
      <c r="Q516" s="6"/>
      <c r="R516" s="6"/>
      <c r="S516" s="7"/>
      <c r="T516" s="6"/>
      <c r="U516" s="8">
        <f>IF(OR(A516="",F516&lt;&gt;"Active"),"",IF(G516="Completed","Completed",IF(H516="","Missing deadline",IF(H516&lt;TODAY(),"Overdue learning",IF(H516&lt;=TODAY()+30,"Due within 30 days","Scheduled")))))</f>
        <v/>
      </c>
      <c r="V516" s="8">
        <f>IF(OR(A516="",F516&lt;&gt;"Active"),"",IF(G516&lt;&gt;"Completed","Not yet completed",IF(J516="","Missing review date",IF(J516&lt;TODAY(),"Review overdue",IF(J516&lt;=TODAY()+30,"Review within 30 days","Scheduled")))))</f>
        <v/>
      </c>
      <c r="W516" s="8">
        <f>IF(OR(A516="",F516&lt;&gt;"Active"),"",IF(K516="No","Not required",IF(K516&lt;&gt;"Yes","Check requirement",IF(L516="Further support needed","Competence concern",IF(L516="Competence confirmed","Confirmed",IF(M516="","Missing assessment due",IF(M516&lt;TODAY(),"Assessment overdue","Assessment outstanding")))))))</f>
        <v/>
      </c>
      <c r="X516" s="8">
        <f>IF(OR(A516="",F516&lt;&gt;"Active"),"",IF(T516="Closed","Closed",IF(AND(T516="Not needed",Q516="",R516="",S516=""),"No action",IF(OR(Q516="",R516="",S516="",T516&lt;&gt;"Open"),"Check action details",IF(S516&lt;TODAY(),"Action overdue","Action open")))))</f>
        <v/>
      </c>
      <c r="Y516" s="8">
        <f>IF(COUNTA(A516:T516)=0,"",IF(F516="Archived","Archived",IF(OR(A516="",B516="",C516="",D516="",E516="",F516&lt;&gt;"Active",COUNTIF(Roles,B516)=0,COUNTIF(Branches,C516)=0,COUNTIF(LearningStatuses,G516)=0,COUNTIF(AssessmentRequired,K516)=0,COUNTIF(AssessmentStatuses,L516)=0,COUNTIF(ActionStatuses,T516)=0,AND(H516&lt;&gt;"",NOT(ISNUMBER(H516))),AND(I516&lt;&gt;"",OR(NOT(ISNUMBER(I516)),I516&gt;TODAY())),AND(J516&lt;&gt;"",NOT(ISNUMBER(J516))),AND(M516&lt;&gt;"",NOT(ISNUMBER(M516))),AND(N516&lt;&gt;"",OR(NOT(ISNUMBER(N516)),N516&gt;TODAY())),AND(S516&lt;&gt;"",NOT(ISNUMBER(S516))),AND(G516="Completed",OR(I516="",P516="",J516="")),AND(G516&lt;&gt;"Completed",OR(I516&lt;&gt;"",H516="")),AND(K516="No",L516&lt;&gt;"Not required"),AND(K516="Yes",OR(L516="Not required",AND(L516&lt;&gt;"Competence confirmed",M516=""))),AND(OR(L516="Competence confirmed",L516="Further support needed"),OR(N516="",O516="",P516="")),AND(L516="Further support needed",T516&lt;&gt;"Open"),X516="Check action details",AND(T516="Closed",OR(Q516="",R516="",P516=""))),"Check required fields/dates","Recorded - verify evidence")))</f>
        <v/>
      </c>
    </row>
    <row r="517" spans="1:25" ht="32" customHeight="1">
      <c r="A517" s="6"/>
      <c r="B517" s="6"/>
      <c r="C517" s="6"/>
      <c r="D517" s="6"/>
      <c r="E517" s="6"/>
      <c r="F517" s="6"/>
      <c r="G517" s="6"/>
      <c r="H517" s="7"/>
      <c r="I517" s="7"/>
      <c r="J517" s="7"/>
      <c r="K517" s="6"/>
      <c r="L517" s="6"/>
      <c r="M517" s="7"/>
      <c r="N517" s="7"/>
      <c r="O517" s="6"/>
      <c r="P517" s="6"/>
      <c r="Q517" s="6"/>
      <c r="R517" s="6"/>
      <c r="S517" s="7"/>
      <c r="T517" s="6"/>
      <c r="U517" s="8">
        <f>IF(OR(A517="",F517&lt;&gt;"Active"),"",IF(G517="Completed","Completed",IF(H517="","Missing deadline",IF(H517&lt;TODAY(),"Overdue learning",IF(H517&lt;=TODAY()+30,"Due within 30 days","Scheduled")))))</f>
        <v/>
      </c>
      <c r="V517" s="8">
        <f>IF(OR(A517="",F517&lt;&gt;"Active"),"",IF(G517&lt;&gt;"Completed","Not yet completed",IF(J517="","Missing review date",IF(J517&lt;TODAY(),"Review overdue",IF(J517&lt;=TODAY()+30,"Review within 30 days","Scheduled")))))</f>
        <v/>
      </c>
      <c r="W517" s="8">
        <f>IF(OR(A517="",F517&lt;&gt;"Active"),"",IF(K517="No","Not required",IF(K517&lt;&gt;"Yes","Check requirement",IF(L517="Further support needed","Competence concern",IF(L517="Competence confirmed","Confirmed",IF(M517="","Missing assessment due",IF(M517&lt;TODAY(),"Assessment overdue","Assessment outstanding")))))))</f>
        <v/>
      </c>
      <c r="X517" s="8">
        <f>IF(OR(A517="",F517&lt;&gt;"Active"),"",IF(T517="Closed","Closed",IF(AND(T517="Not needed",Q517="",R517="",S517=""),"No action",IF(OR(Q517="",R517="",S517="",T517&lt;&gt;"Open"),"Check action details",IF(S517&lt;TODAY(),"Action overdue","Action open")))))</f>
        <v/>
      </c>
      <c r="Y517" s="8">
        <f>IF(COUNTA(A517:T517)=0,"",IF(F517="Archived","Archived",IF(OR(A517="",B517="",C517="",D517="",E517="",F517&lt;&gt;"Active",COUNTIF(Roles,B517)=0,COUNTIF(Branches,C517)=0,COUNTIF(LearningStatuses,G517)=0,COUNTIF(AssessmentRequired,K517)=0,COUNTIF(AssessmentStatuses,L517)=0,COUNTIF(ActionStatuses,T517)=0,AND(H517&lt;&gt;"",NOT(ISNUMBER(H517))),AND(I517&lt;&gt;"",OR(NOT(ISNUMBER(I517)),I517&gt;TODAY())),AND(J517&lt;&gt;"",NOT(ISNUMBER(J517))),AND(M517&lt;&gt;"",NOT(ISNUMBER(M517))),AND(N517&lt;&gt;"",OR(NOT(ISNUMBER(N517)),N517&gt;TODAY())),AND(S517&lt;&gt;"",NOT(ISNUMBER(S517))),AND(G517="Completed",OR(I517="",P517="",J517="")),AND(G517&lt;&gt;"Completed",OR(I517&lt;&gt;"",H517="")),AND(K517="No",L517&lt;&gt;"Not required"),AND(K517="Yes",OR(L517="Not required",AND(L517&lt;&gt;"Competence confirmed",M517=""))),AND(OR(L517="Competence confirmed",L517="Further support needed"),OR(N517="",O517="",P517="")),AND(L517="Further support needed",T517&lt;&gt;"Open"),X517="Check action details",AND(T517="Closed",OR(Q517="",R517="",P517=""))),"Check required fields/dates","Recorded - verify evidence")))</f>
        <v/>
      </c>
    </row>
    <row r="518" spans="1:25" ht="32" customHeight="1">
      <c r="A518" s="6"/>
      <c r="B518" s="6"/>
      <c r="C518" s="6"/>
      <c r="D518" s="6"/>
      <c r="E518" s="6"/>
      <c r="F518" s="6"/>
      <c r="G518" s="6"/>
      <c r="H518" s="7"/>
      <c r="I518" s="7"/>
      <c r="J518" s="7"/>
      <c r="K518" s="6"/>
      <c r="L518" s="6"/>
      <c r="M518" s="7"/>
      <c r="N518" s="7"/>
      <c r="O518" s="6"/>
      <c r="P518" s="6"/>
      <c r="Q518" s="6"/>
      <c r="R518" s="6"/>
      <c r="S518" s="7"/>
      <c r="T518" s="6"/>
      <c r="U518" s="8">
        <f>IF(OR(A518="",F518&lt;&gt;"Active"),"",IF(G518="Completed","Completed",IF(H518="","Missing deadline",IF(H518&lt;TODAY(),"Overdue learning",IF(H518&lt;=TODAY()+30,"Due within 30 days","Scheduled")))))</f>
        <v/>
      </c>
      <c r="V518" s="8">
        <f>IF(OR(A518="",F518&lt;&gt;"Active"),"",IF(G518&lt;&gt;"Completed","Not yet completed",IF(J518="","Missing review date",IF(J518&lt;TODAY(),"Review overdue",IF(J518&lt;=TODAY()+30,"Review within 30 days","Scheduled")))))</f>
        <v/>
      </c>
      <c r="W518" s="8">
        <f>IF(OR(A518="",F518&lt;&gt;"Active"),"",IF(K518="No","Not required",IF(K518&lt;&gt;"Yes","Check requirement",IF(L518="Further support needed","Competence concern",IF(L518="Competence confirmed","Confirmed",IF(M518="","Missing assessment due",IF(M518&lt;TODAY(),"Assessment overdue","Assessment outstanding")))))))</f>
        <v/>
      </c>
      <c r="X518" s="8">
        <f>IF(OR(A518="",F518&lt;&gt;"Active"),"",IF(T518="Closed","Closed",IF(AND(T518="Not needed",Q518="",R518="",S518=""),"No action",IF(OR(Q518="",R518="",S518="",T518&lt;&gt;"Open"),"Check action details",IF(S518&lt;TODAY(),"Action overdue","Action open")))))</f>
        <v/>
      </c>
      <c r="Y518" s="8">
        <f>IF(COUNTA(A518:T518)=0,"",IF(F518="Archived","Archived",IF(OR(A518="",B518="",C518="",D518="",E518="",F518&lt;&gt;"Active",COUNTIF(Roles,B518)=0,COUNTIF(Branches,C518)=0,COUNTIF(LearningStatuses,G518)=0,COUNTIF(AssessmentRequired,K518)=0,COUNTIF(AssessmentStatuses,L518)=0,COUNTIF(ActionStatuses,T518)=0,AND(H518&lt;&gt;"",NOT(ISNUMBER(H518))),AND(I518&lt;&gt;"",OR(NOT(ISNUMBER(I518)),I518&gt;TODAY())),AND(J518&lt;&gt;"",NOT(ISNUMBER(J518))),AND(M518&lt;&gt;"",NOT(ISNUMBER(M518))),AND(N518&lt;&gt;"",OR(NOT(ISNUMBER(N518)),N518&gt;TODAY())),AND(S518&lt;&gt;"",NOT(ISNUMBER(S518))),AND(G518="Completed",OR(I518="",P518="",J518="")),AND(G518&lt;&gt;"Completed",OR(I518&lt;&gt;"",H518="")),AND(K518="No",L518&lt;&gt;"Not required"),AND(K518="Yes",OR(L518="Not required",AND(L518&lt;&gt;"Competence confirmed",M518=""))),AND(OR(L518="Competence confirmed",L518="Further support needed"),OR(N518="",O518="",P518="")),AND(L518="Further support needed",T518&lt;&gt;"Open"),X518="Check action details",AND(T518="Closed",OR(Q518="",R518="",P518=""))),"Check required fields/dates","Recorded - verify evidence")))</f>
        <v/>
      </c>
    </row>
    <row r="519" spans="1:25" ht="32" customHeight="1">
      <c r="A519" s="6"/>
      <c r="B519" s="6"/>
      <c r="C519" s="6"/>
      <c r="D519" s="6"/>
      <c r="E519" s="6"/>
      <c r="F519" s="6"/>
      <c r="G519" s="6"/>
      <c r="H519" s="7"/>
      <c r="I519" s="7"/>
      <c r="J519" s="7"/>
      <c r="K519" s="6"/>
      <c r="L519" s="6"/>
      <c r="M519" s="7"/>
      <c r="N519" s="7"/>
      <c r="O519" s="6"/>
      <c r="P519" s="6"/>
      <c r="Q519" s="6"/>
      <c r="R519" s="6"/>
      <c r="S519" s="7"/>
      <c r="T519" s="6"/>
      <c r="U519" s="8">
        <f>IF(OR(A519="",F519&lt;&gt;"Active"),"",IF(G519="Completed","Completed",IF(H519="","Missing deadline",IF(H519&lt;TODAY(),"Overdue learning",IF(H519&lt;=TODAY()+30,"Due within 30 days","Scheduled")))))</f>
        <v/>
      </c>
      <c r="V519" s="8">
        <f>IF(OR(A519="",F519&lt;&gt;"Active"),"",IF(G519&lt;&gt;"Completed","Not yet completed",IF(J519="","Missing review date",IF(J519&lt;TODAY(),"Review overdue",IF(J519&lt;=TODAY()+30,"Review within 30 days","Scheduled")))))</f>
        <v/>
      </c>
      <c r="W519" s="8">
        <f>IF(OR(A519="",F519&lt;&gt;"Active"),"",IF(K519="No","Not required",IF(K519&lt;&gt;"Yes","Check requirement",IF(L519="Further support needed","Competence concern",IF(L519="Competence confirmed","Confirmed",IF(M519="","Missing assessment due",IF(M519&lt;TODAY(),"Assessment overdue","Assessment outstanding")))))))</f>
        <v/>
      </c>
      <c r="X519" s="8">
        <f>IF(OR(A519="",F519&lt;&gt;"Active"),"",IF(T519="Closed","Closed",IF(AND(T519="Not needed",Q519="",R519="",S519=""),"No action",IF(OR(Q519="",R519="",S519="",T519&lt;&gt;"Open"),"Check action details",IF(S519&lt;TODAY(),"Action overdue","Action open")))))</f>
        <v/>
      </c>
      <c r="Y519" s="8">
        <f>IF(COUNTA(A519:T519)=0,"",IF(F519="Archived","Archived",IF(OR(A519="",B519="",C519="",D519="",E519="",F519&lt;&gt;"Active",COUNTIF(Roles,B519)=0,COUNTIF(Branches,C519)=0,COUNTIF(LearningStatuses,G519)=0,COUNTIF(AssessmentRequired,K519)=0,COUNTIF(AssessmentStatuses,L519)=0,COUNTIF(ActionStatuses,T519)=0,AND(H519&lt;&gt;"",NOT(ISNUMBER(H519))),AND(I519&lt;&gt;"",OR(NOT(ISNUMBER(I519)),I519&gt;TODAY())),AND(J519&lt;&gt;"",NOT(ISNUMBER(J519))),AND(M519&lt;&gt;"",NOT(ISNUMBER(M519))),AND(N519&lt;&gt;"",OR(NOT(ISNUMBER(N519)),N519&gt;TODAY())),AND(S519&lt;&gt;"",NOT(ISNUMBER(S519))),AND(G519="Completed",OR(I519="",P519="",J519="")),AND(G519&lt;&gt;"Completed",OR(I519&lt;&gt;"",H519="")),AND(K519="No",L519&lt;&gt;"Not required"),AND(K519="Yes",OR(L519="Not required",AND(L519&lt;&gt;"Competence confirmed",M519=""))),AND(OR(L519="Competence confirmed",L519="Further support needed"),OR(N519="",O519="",P519="")),AND(L519="Further support needed",T519&lt;&gt;"Open"),X519="Check action details",AND(T519="Closed",OR(Q519="",R519="",P519=""))),"Check required fields/dates","Recorded - verify evidence")))</f>
        <v/>
      </c>
    </row>
    <row r="520" spans="1:25" ht="32" customHeight="1">
      <c r="A520" s="6"/>
      <c r="B520" s="6"/>
      <c r="C520" s="6"/>
      <c r="D520" s="6"/>
      <c r="E520" s="6"/>
      <c r="F520" s="6"/>
      <c r="G520" s="6"/>
      <c r="H520" s="7"/>
      <c r="I520" s="7"/>
      <c r="J520" s="7"/>
      <c r="K520" s="6"/>
      <c r="L520" s="6"/>
      <c r="M520" s="7"/>
      <c r="N520" s="7"/>
      <c r="O520" s="6"/>
      <c r="P520" s="6"/>
      <c r="Q520" s="6"/>
      <c r="R520" s="6"/>
      <c r="S520" s="7"/>
      <c r="T520" s="6"/>
      <c r="U520" s="8">
        <f>IF(OR(A520="",F520&lt;&gt;"Active"),"",IF(G520="Completed","Completed",IF(H520="","Missing deadline",IF(H520&lt;TODAY(),"Overdue learning",IF(H520&lt;=TODAY()+30,"Due within 30 days","Scheduled")))))</f>
        <v/>
      </c>
      <c r="V520" s="8">
        <f>IF(OR(A520="",F520&lt;&gt;"Active"),"",IF(G520&lt;&gt;"Completed","Not yet completed",IF(J520="","Missing review date",IF(J520&lt;TODAY(),"Review overdue",IF(J520&lt;=TODAY()+30,"Review within 30 days","Scheduled")))))</f>
        <v/>
      </c>
      <c r="W520" s="8">
        <f>IF(OR(A520="",F520&lt;&gt;"Active"),"",IF(K520="No","Not required",IF(K520&lt;&gt;"Yes","Check requirement",IF(L520="Further support needed","Competence concern",IF(L520="Competence confirmed","Confirmed",IF(M520="","Missing assessment due",IF(M520&lt;TODAY(),"Assessment overdue","Assessment outstanding")))))))</f>
        <v/>
      </c>
      <c r="X520" s="8">
        <f>IF(OR(A520="",F520&lt;&gt;"Active"),"",IF(T520="Closed","Closed",IF(AND(T520="Not needed",Q520="",R520="",S520=""),"No action",IF(OR(Q520="",R520="",S520="",T520&lt;&gt;"Open"),"Check action details",IF(S520&lt;TODAY(),"Action overdue","Action open")))))</f>
        <v/>
      </c>
      <c r="Y520" s="8">
        <f>IF(COUNTA(A520:T520)=0,"",IF(F520="Archived","Archived",IF(OR(A520="",B520="",C520="",D520="",E520="",F520&lt;&gt;"Active",COUNTIF(Roles,B520)=0,COUNTIF(Branches,C520)=0,COUNTIF(LearningStatuses,G520)=0,COUNTIF(AssessmentRequired,K520)=0,COUNTIF(AssessmentStatuses,L520)=0,COUNTIF(ActionStatuses,T520)=0,AND(H520&lt;&gt;"",NOT(ISNUMBER(H520))),AND(I520&lt;&gt;"",OR(NOT(ISNUMBER(I520)),I520&gt;TODAY())),AND(J520&lt;&gt;"",NOT(ISNUMBER(J520))),AND(M520&lt;&gt;"",NOT(ISNUMBER(M520))),AND(N520&lt;&gt;"",OR(NOT(ISNUMBER(N520)),N520&gt;TODAY())),AND(S520&lt;&gt;"",NOT(ISNUMBER(S520))),AND(G520="Completed",OR(I520="",P520="",J520="")),AND(G520&lt;&gt;"Completed",OR(I520&lt;&gt;"",H520="")),AND(K520="No",L520&lt;&gt;"Not required"),AND(K520="Yes",OR(L520="Not required",AND(L520&lt;&gt;"Competence confirmed",M520=""))),AND(OR(L520="Competence confirmed",L520="Further support needed"),OR(N520="",O520="",P520="")),AND(L520="Further support needed",T520&lt;&gt;"Open"),X520="Check action details",AND(T520="Closed",OR(Q520="",R520="",P520=""))),"Check required fields/dates","Recorded - verify evidence")))</f>
        <v/>
      </c>
    </row>
    <row r="521" spans="1:25" ht="32" customHeight="1">
      <c r="A521" s="6"/>
      <c r="B521" s="6"/>
      <c r="C521" s="6"/>
      <c r="D521" s="6"/>
      <c r="E521" s="6"/>
      <c r="F521" s="6"/>
      <c r="G521" s="6"/>
      <c r="H521" s="7"/>
      <c r="I521" s="7"/>
      <c r="J521" s="7"/>
      <c r="K521" s="6"/>
      <c r="L521" s="6"/>
      <c r="M521" s="7"/>
      <c r="N521" s="7"/>
      <c r="O521" s="6"/>
      <c r="P521" s="6"/>
      <c r="Q521" s="6"/>
      <c r="R521" s="6"/>
      <c r="S521" s="7"/>
      <c r="T521" s="6"/>
      <c r="U521" s="8">
        <f>IF(OR(A521="",F521&lt;&gt;"Active"),"",IF(G521="Completed","Completed",IF(H521="","Missing deadline",IF(H521&lt;TODAY(),"Overdue learning",IF(H521&lt;=TODAY()+30,"Due within 30 days","Scheduled")))))</f>
        <v/>
      </c>
      <c r="V521" s="8">
        <f>IF(OR(A521="",F521&lt;&gt;"Active"),"",IF(G521&lt;&gt;"Completed","Not yet completed",IF(J521="","Missing review date",IF(J521&lt;TODAY(),"Review overdue",IF(J521&lt;=TODAY()+30,"Review within 30 days","Scheduled")))))</f>
        <v/>
      </c>
      <c r="W521" s="8">
        <f>IF(OR(A521="",F521&lt;&gt;"Active"),"",IF(K521="No","Not required",IF(K521&lt;&gt;"Yes","Check requirement",IF(L521="Further support needed","Competence concern",IF(L521="Competence confirmed","Confirmed",IF(M521="","Missing assessment due",IF(M521&lt;TODAY(),"Assessment overdue","Assessment outstanding")))))))</f>
        <v/>
      </c>
      <c r="X521" s="8">
        <f>IF(OR(A521="",F521&lt;&gt;"Active"),"",IF(T521="Closed","Closed",IF(AND(T521="Not needed",Q521="",R521="",S521=""),"No action",IF(OR(Q521="",R521="",S521="",T521&lt;&gt;"Open"),"Check action details",IF(S521&lt;TODAY(),"Action overdue","Action open")))))</f>
        <v/>
      </c>
      <c r="Y521" s="8">
        <f>IF(COUNTA(A521:T521)=0,"",IF(F521="Archived","Archived",IF(OR(A521="",B521="",C521="",D521="",E521="",F521&lt;&gt;"Active",COUNTIF(Roles,B521)=0,COUNTIF(Branches,C521)=0,COUNTIF(LearningStatuses,G521)=0,COUNTIF(AssessmentRequired,K521)=0,COUNTIF(AssessmentStatuses,L521)=0,COUNTIF(ActionStatuses,T521)=0,AND(H521&lt;&gt;"",NOT(ISNUMBER(H521))),AND(I521&lt;&gt;"",OR(NOT(ISNUMBER(I521)),I521&gt;TODAY())),AND(J521&lt;&gt;"",NOT(ISNUMBER(J521))),AND(M521&lt;&gt;"",NOT(ISNUMBER(M521))),AND(N521&lt;&gt;"",OR(NOT(ISNUMBER(N521)),N521&gt;TODAY())),AND(S521&lt;&gt;"",NOT(ISNUMBER(S521))),AND(G521="Completed",OR(I521="",P521="",J521="")),AND(G521&lt;&gt;"Completed",OR(I521&lt;&gt;"",H521="")),AND(K521="No",L521&lt;&gt;"Not required"),AND(K521="Yes",OR(L521="Not required",AND(L521&lt;&gt;"Competence confirmed",M521=""))),AND(OR(L521="Competence confirmed",L521="Further support needed"),OR(N521="",O521="",P521="")),AND(L521="Further support needed",T521&lt;&gt;"Open"),X521="Check action details",AND(T521="Closed",OR(Q521="",R521="",P521=""))),"Check required fields/dates","Recorded - verify evidence")))</f>
        <v/>
      </c>
    </row>
    <row r="522" spans="1:25" ht="32" customHeight="1">
      <c r="A522" s="6"/>
      <c r="B522" s="6"/>
      <c r="C522" s="6"/>
      <c r="D522" s="6"/>
      <c r="E522" s="6"/>
      <c r="F522" s="6"/>
      <c r="G522" s="6"/>
      <c r="H522" s="7"/>
      <c r="I522" s="7"/>
      <c r="J522" s="7"/>
      <c r="K522" s="6"/>
      <c r="L522" s="6"/>
      <c r="M522" s="7"/>
      <c r="N522" s="7"/>
      <c r="O522" s="6"/>
      <c r="P522" s="6"/>
      <c r="Q522" s="6"/>
      <c r="R522" s="6"/>
      <c r="S522" s="7"/>
      <c r="T522" s="6"/>
      <c r="U522" s="8">
        <f>IF(OR(A522="",F522&lt;&gt;"Active"),"",IF(G522="Completed","Completed",IF(H522="","Missing deadline",IF(H522&lt;TODAY(),"Overdue learning",IF(H522&lt;=TODAY()+30,"Due within 30 days","Scheduled")))))</f>
        <v/>
      </c>
      <c r="V522" s="8">
        <f>IF(OR(A522="",F522&lt;&gt;"Active"),"",IF(G522&lt;&gt;"Completed","Not yet completed",IF(J522="","Missing review date",IF(J522&lt;TODAY(),"Review overdue",IF(J522&lt;=TODAY()+30,"Review within 30 days","Scheduled")))))</f>
        <v/>
      </c>
      <c r="W522" s="8">
        <f>IF(OR(A522="",F522&lt;&gt;"Active"),"",IF(K522="No","Not required",IF(K522&lt;&gt;"Yes","Check requirement",IF(L522="Further support needed","Competence concern",IF(L522="Competence confirmed","Confirmed",IF(M522="","Missing assessment due",IF(M522&lt;TODAY(),"Assessment overdue","Assessment outstanding")))))))</f>
        <v/>
      </c>
      <c r="X522" s="8">
        <f>IF(OR(A522="",F522&lt;&gt;"Active"),"",IF(T522="Closed","Closed",IF(AND(T522="Not needed",Q522="",R522="",S522=""),"No action",IF(OR(Q522="",R522="",S522="",T522&lt;&gt;"Open"),"Check action details",IF(S522&lt;TODAY(),"Action overdue","Action open")))))</f>
        <v/>
      </c>
      <c r="Y522" s="8">
        <f>IF(COUNTA(A522:T522)=0,"",IF(F522="Archived","Archived",IF(OR(A522="",B522="",C522="",D522="",E522="",F522&lt;&gt;"Active",COUNTIF(Roles,B522)=0,COUNTIF(Branches,C522)=0,COUNTIF(LearningStatuses,G522)=0,COUNTIF(AssessmentRequired,K522)=0,COUNTIF(AssessmentStatuses,L522)=0,COUNTIF(ActionStatuses,T522)=0,AND(H522&lt;&gt;"",NOT(ISNUMBER(H522))),AND(I522&lt;&gt;"",OR(NOT(ISNUMBER(I522)),I522&gt;TODAY())),AND(J522&lt;&gt;"",NOT(ISNUMBER(J522))),AND(M522&lt;&gt;"",NOT(ISNUMBER(M522))),AND(N522&lt;&gt;"",OR(NOT(ISNUMBER(N522)),N522&gt;TODAY())),AND(S522&lt;&gt;"",NOT(ISNUMBER(S522))),AND(G522="Completed",OR(I522="",P522="",J522="")),AND(G522&lt;&gt;"Completed",OR(I522&lt;&gt;"",H522="")),AND(K522="No",L522&lt;&gt;"Not required"),AND(K522="Yes",OR(L522="Not required",AND(L522&lt;&gt;"Competence confirmed",M522=""))),AND(OR(L522="Competence confirmed",L522="Further support needed"),OR(N522="",O522="",P522="")),AND(L522="Further support needed",T522&lt;&gt;"Open"),X522="Check action details",AND(T522="Closed",OR(Q522="",R522="",P522=""))),"Check required fields/dates","Recorded - verify evidence")))</f>
        <v/>
      </c>
    </row>
    <row r="523" spans="1:25" ht="32" customHeight="1">
      <c r="A523" s="6"/>
      <c r="B523" s="6"/>
      <c r="C523" s="6"/>
      <c r="D523" s="6"/>
      <c r="E523" s="6"/>
      <c r="F523" s="6"/>
      <c r="G523" s="6"/>
      <c r="H523" s="7"/>
      <c r="I523" s="7"/>
      <c r="J523" s="7"/>
      <c r="K523" s="6"/>
      <c r="L523" s="6"/>
      <c r="M523" s="7"/>
      <c r="N523" s="7"/>
      <c r="O523" s="6"/>
      <c r="P523" s="6"/>
      <c r="Q523" s="6"/>
      <c r="R523" s="6"/>
      <c r="S523" s="7"/>
      <c r="T523" s="6"/>
      <c r="U523" s="8">
        <f>IF(OR(A523="",F523&lt;&gt;"Active"),"",IF(G523="Completed","Completed",IF(H523="","Missing deadline",IF(H523&lt;TODAY(),"Overdue learning",IF(H523&lt;=TODAY()+30,"Due within 30 days","Scheduled")))))</f>
        <v/>
      </c>
      <c r="V523" s="8">
        <f>IF(OR(A523="",F523&lt;&gt;"Active"),"",IF(G523&lt;&gt;"Completed","Not yet completed",IF(J523="","Missing review date",IF(J523&lt;TODAY(),"Review overdue",IF(J523&lt;=TODAY()+30,"Review within 30 days","Scheduled")))))</f>
        <v/>
      </c>
      <c r="W523" s="8">
        <f>IF(OR(A523="",F523&lt;&gt;"Active"),"",IF(K523="No","Not required",IF(K523&lt;&gt;"Yes","Check requirement",IF(L523="Further support needed","Competence concern",IF(L523="Competence confirmed","Confirmed",IF(M523="","Missing assessment due",IF(M523&lt;TODAY(),"Assessment overdue","Assessment outstanding")))))))</f>
        <v/>
      </c>
      <c r="X523" s="8">
        <f>IF(OR(A523="",F523&lt;&gt;"Active"),"",IF(T523="Closed","Closed",IF(AND(T523="Not needed",Q523="",R523="",S523=""),"No action",IF(OR(Q523="",R523="",S523="",T523&lt;&gt;"Open"),"Check action details",IF(S523&lt;TODAY(),"Action overdue","Action open")))))</f>
        <v/>
      </c>
      <c r="Y523" s="8">
        <f>IF(COUNTA(A523:T523)=0,"",IF(F523="Archived","Archived",IF(OR(A523="",B523="",C523="",D523="",E523="",F523&lt;&gt;"Active",COUNTIF(Roles,B523)=0,COUNTIF(Branches,C523)=0,COUNTIF(LearningStatuses,G523)=0,COUNTIF(AssessmentRequired,K523)=0,COUNTIF(AssessmentStatuses,L523)=0,COUNTIF(ActionStatuses,T523)=0,AND(H523&lt;&gt;"",NOT(ISNUMBER(H523))),AND(I523&lt;&gt;"",OR(NOT(ISNUMBER(I523)),I523&gt;TODAY())),AND(J523&lt;&gt;"",NOT(ISNUMBER(J523))),AND(M523&lt;&gt;"",NOT(ISNUMBER(M523))),AND(N523&lt;&gt;"",OR(NOT(ISNUMBER(N523)),N523&gt;TODAY())),AND(S523&lt;&gt;"",NOT(ISNUMBER(S523))),AND(G523="Completed",OR(I523="",P523="",J523="")),AND(G523&lt;&gt;"Completed",OR(I523&lt;&gt;"",H523="")),AND(K523="No",L523&lt;&gt;"Not required"),AND(K523="Yes",OR(L523="Not required",AND(L523&lt;&gt;"Competence confirmed",M523=""))),AND(OR(L523="Competence confirmed",L523="Further support needed"),OR(N523="",O523="",P523="")),AND(L523="Further support needed",T523&lt;&gt;"Open"),X523="Check action details",AND(T523="Closed",OR(Q523="",R523="",P523=""))),"Check required fields/dates","Recorded - verify evidence")))</f>
        <v/>
      </c>
    </row>
    <row r="524" spans="1:25" ht="32" customHeight="1">
      <c r="A524" s="6"/>
      <c r="B524" s="6"/>
      <c r="C524" s="6"/>
      <c r="D524" s="6"/>
      <c r="E524" s="6"/>
      <c r="F524" s="6"/>
      <c r="G524" s="6"/>
      <c r="H524" s="7"/>
      <c r="I524" s="7"/>
      <c r="J524" s="7"/>
      <c r="K524" s="6"/>
      <c r="L524" s="6"/>
      <c r="M524" s="7"/>
      <c r="N524" s="7"/>
      <c r="O524" s="6"/>
      <c r="P524" s="6"/>
      <c r="Q524" s="6"/>
      <c r="R524" s="6"/>
      <c r="S524" s="7"/>
      <c r="T524" s="6"/>
      <c r="U524" s="8">
        <f>IF(OR(A524="",F524&lt;&gt;"Active"),"",IF(G524="Completed","Completed",IF(H524="","Missing deadline",IF(H524&lt;TODAY(),"Overdue learning",IF(H524&lt;=TODAY()+30,"Due within 30 days","Scheduled")))))</f>
        <v/>
      </c>
      <c r="V524" s="8">
        <f>IF(OR(A524="",F524&lt;&gt;"Active"),"",IF(G524&lt;&gt;"Completed","Not yet completed",IF(J524="","Missing review date",IF(J524&lt;TODAY(),"Review overdue",IF(J524&lt;=TODAY()+30,"Review within 30 days","Scheduled")))))</f>
        <v/>
      </c>
      <c r="W524" s="8">
        <f>IF(OR(A524="",F524&lt;&gt;"Active"),"",IF(K524="No","Not required",IF(K524&lt;&gt;"Yes","Check requirement",IF(L524="Further support needed","Competence concern",IF(L524="Competence confirmed","Confirmed",IF(M524="","Missing assessment due",IF(M524&lt;TODAY(),"Assessment overdue","Assessment outstanding")))))))</f>
        <v/>
      </c>
      <c r="X524" s="8">
        <f>IF(OR(A524="",F524&lt;&gt;"Active"),"",IF(T524="Closed","Closed",IF(AND(T524="Not needed",Q524="",R524="",S524=""),"No action",IF(OR(Q524="",R524="",S524="",T524&lt;&gt;"Open"),"Check action details",IF(S524&lt;TODAY(),"Action overdue","Action open")))))</f>
        <v/>
      </c>
      <c r="Y524" s="8">
        <f>IF(COUNTA(A524:T524)=0,"",IF(F524="Archived","Archived",IF(OR(A524="",B524="",C524="",D524="",E524="",F524&lt;&gt;"Active",COUNTIF(Roles,B524)=0,COUNTIF(Branches,C524)=0,COUNTIF(LearningStatuses,G524)=0,COUNTIF(AssessmentRequired,K524)=0,COUNTIF(AssessmentStatuses,L524)=0,COUNTIF(ActionStatuses,T524)=0,AND(H524&lt;&gt;"",NOT(ISNUMBER(H524))),AND(I524&lt;&gt;"",OR(NOT(ISNUMBER(I524)),I524&gt;TODAY())),AND(J524&lt;&gt;"",NOT(ISNUMBER(J524))),AND(M524&lt;&gt;"",NOT(ISNUMBER(M524))),AND(N524&lt;&gt;"",OR(NOT(ISNUMBER(N524)),N524&gt;TODAY())),AND(S524&lt;&gt;"",NOT(ISNUMBER(S524))),AND(G524="Completed",OR(I524="",P524="",J524="")),AND(G524&lt;&gt;"Completed",OR(I524&lt;&gt;"",H524="")),AND(K524="No",L524&lt;&gt;"Not required"),AND(K524="Yes",OR(L524="Not required",AND(L524&lt;&gt;"Competence confirmed",M524=""))),AND(OR(L524="Competence confirmed",L524="Further support needed"),OR(N524="",O524="",P524="")),AND(L524="Further support needed",T524&lt;&gt;"Open"),X524="Check action details",AND(T524="Closed",OR(Q524="",R524="",P524=""))),"Check required fields/dates","Recorded - verify evidence")))</f>
        <v/>
      </c>
    </row>
    <row r="525" spans="1:25" ht="32" customHeight="1">
      <c r="A525" s="6"/>
      <c r="B525" s="6"/>
      <c r="C525" s="6"/>
      <c r="D525" s="6"/>
      <c r="E525" s="6"/>
      <c r="F525" s="6"/>
      <c r="G525" s="6"/>
      <c r="H525" s="7"/>
      <c r="I525" s="7"/>
      <c r="J525" s="7"/>
      <c r="K525" s="6"/>
      <c r="L525" s="6"/>
      <c r="M525" s="7"/>
      <c r="N525" s="7"/>
      <c r="O525" s="6"/>
      <c r="P525" s="6"/>
      <c r="Q525" s="6"/>
      <c r="R525" s="6"/>
      <c r="S525" s="7"/>
      <c r="T525" s="6"/>
      <c r="U525" s="8">
        <f>IF(OR(A525="",F525&lt;&gt;"Active"),"",IF(G525="Completed","Completed",IF(H525="","Missing deadline",IF(H525&lt;TODAY(),"Overdue learning",IF(H525&lt;=TODAY()+30,"Due within 30 days","Scheduled")))))</f>
        <v/>
      </c>
      <c r="V525" s="8">
        <f>IF(OR(A525="",F525&lt;&gt;"Active"),"",IF(G525&lt;&gt;"Completed","Not yet completed",IF(J525="","Missing review date",IF(J525&lt;TODAY(),"Review overdue",IF(J525&lt;=TODAY()+30,"Review within 30 days","Scheduled")))))</f>
        <v/>
      </c>
      <c r="W525" s="8">
        <f>IF(OR(A525="",F525&lt;&gt;"Active"),"",IF(K525="No","Not required",IF(K525&lt;&gt;"Yes","Check requirement",IF(L525="Further support needed","Competence concern",IF(L525="Competence confirmed","Confirmed",IF(M525="","Missing assessment due",IF(M525&lt;TODAY(),"Assessment overdue","Assessment outstanding")))))))</f>
        <v/>
      </c>
      <c r="X525" s="8">
        <f>IF(OR(A525="",F525&lt;&gt;"Active"),"",IF(T525="Closed","Closed",IF(AND(T525="Not needed",Q525="",R525="",S525=""),"No action",IF(OR(Q525="",R525="",S525="",T525&lt;&gt;"Open"),"Check action details",IF(S525&lt;TODAY(),"Action overdue","Action open")))))</f>
        <v/>
      </c>
      <c r="Y525" s="8">
        <f>IF(COUNTA(A525:T525)=0,"",IF(F525="Archived","Archived",IF(OR(A525="",B525="",C525="",D525="",E525="",F525&lt;&gt;"Active",COUNTIF(Roles,B525)=0,COUNTIF(Branches,C525)=0,COUNTIF(LearningStatuses,G525)=0,COUNTIF(AssessmentRequired,K525)=0,COUNTIF(AssessmentStatuses,L525)=0,COUNTIF(ActionStatuses,T525)=0,AND(H525&lt;&gt;"",NOT(ISNUMBER(H525))),AND(I525&lt;&gt;"",OR(NOT(ISNUMBER(I525)),I525&gt;TODAY())),AND(J525&lt;&gt;"",NOT(ISNUMBER(J525))),AND(M525&lt;&gt;"",NOT(ISNUMBER(M525))),AND(N525&lt;&gt;"",OR(NOT(ISNUMBER(N525)),N525&gt;TODAY())),AND(S525&lt;&gt;"",NOT(ISNUMBER(S525))),AND(G525="Completed",OR(I525="",P525="",J525="")),AND(G525&lt;&gt;"Completed",OR(I525&lt;&gt;"",H525="")),AND(K525="No",L525&lt;&gt;"Not required"),AND(K525="Yes",OR(L525="Not required",AND(L525&lt;&gt;"Competence confirmed",M525=""))),AND(OR(L525="Competence confirmed",L525="Further support needed"),OR(N525="",O525="",P525="")),AND(L525="Further support needed",T525&lt;&gt;"Open"),X525="Check action details",AND(T525="Closed",OR(Q525="",R525="",P525=""))),"Check required fields/dates","Recorded - verify evidence")))</f>
        <v/>
      </c>
    </row>
    <row r="526" spans="1:25" ht="32" customHeight="1">
      <c r="A526" s="6"/>
      <c r="B526" s="6"/>
      <c r="C526" s="6"/>
      <c r="D526" s="6"/>
      <c r="E526" s="6"/>
      <c r="F526" s="6"/>
      <c r="G526" s="6"/>
      <c r="H526" s="7"/>
      <c r="I526" s="7"/>
      <c r="J526" s="7"/>
      <c r="K526" s="6"/>
      <c r="L526" s="6"/>
      <c r="M526" s="7"/>
      <c r="N526" s="7"/>
      <c r="O526" s="6"/>
      <c r="P526" s="6"/>
      <c r="Q526" s="6"/>
      <c r="R526" s="6"/>
      <c r="S526" s="7"/>
      <c r="T526" s="6"/>
      <c r="U526" s="8">
        <f>IF(OR(A526="",F526&lt;&gt;"Active"),"",IF(G526="Completed","Completed",IF(H526="","Missing deadline",IF(H526&lt;TODAY(),"Overdue learning",IF(H526&lt;=TODAY()+30,"Due within 30 days","Scheduled")))))</f>
        <v/>
      </c>
      <c r="V526" s="8">
        <f>IF(OR(A526="",F526&lt;&gt;"Active"),"",IF(G526&lt;&gt;"Completed","Not yet completed",IF(J526="","Missing review date",IF(J526&lt;TODAY(),"Review overdue",IF(J526&lt;=TODAY()+30,"Review within 30 days","Scheduled")))))</f>
        <v/>
      </c>
      <c r="W526" s="8">
        <f>IF(OR(A526="",F526&lt;&gt;"Active"),"",IF(K526="No","Not required",IF(K526&lt;&gt;"Yes","Check requirement",IF(L526="Further support needed","Competence concern",IF(L526="Competence confirmed","Confirmed",IF(M526="","Missing assessment due",IF(M526&lt;TODAY(),"Assessment overdue","Assessment outstanding")))))))</f>
        <v/>
      </c>
      <c r="X526" s="8">
        <f>IF(OR(A526="",F526&lt;&gt;"Active"),"",IF(T526="Closed","Closed",IF(AND(T526="Not needed",Q526="",R526="",S526=""),"No action",IF(OR(Q526="",R526="",S526="",T526&lt;&gt;"Open"),"Check action details",IF(S526&lt;TODAY(),"Action overdue","Action open")))))</f>
        <v/>
      </c>
      <c r="Y526" s="8">
        <f>IF(COUNTA(A526:T526)=0,"",IF(F526="Archived","Archived",IF(OR(A526="",B526="",C526="",D526="",E526="",F526&lt;&gt;"Active",COUNTIF(Roles,B526)=0,COUNTIF(Branches,C526)=0,COUNTIF(LearningStatuses,G526)=0,COUNTIF(AssessmentRequired,K526)=0,COUNTIF(AssessmentStatuses,L526)=0,COUNTIF(ActionStatuses,T526)=0,AND(H526&lt;&gt;"",NOT(ISNUMBER(H526))),AND(I526&lt;&gt;"",OR(NOT(ISNUMBER(I526)),I526&gt;TODAY())),AND(J526&lt;&gt;"",NOT(ISNUMBER(J526))),AND(M526&lt;&gt;"",NOT(ISNUMBER(M526))),AND(N526&lt;&gt;"",OR(NOT(ISNUMBER(N526)),N526&gt;TODAY())),AND(S526&lt;&gt;"",NOT(ISNUMBER(S526))),AND(G526="Completed",OR(I526="",P526="",J526="")),AND(G526&lt;&gt;"Completed",OR(I526&lt;&gt;"",H526="")),AND(K526="No",L526&lt;&gt;"Not required"),AND(K526="Yes",OR(L526="Not required",AND(L526&lt;&gt;"Competence confirmed",M526=""))),AND(OR(L526="Competence confirmed",L526="Further support needed"),OR(N526="",O526="",P526="")),AND(L526="Further support needed",T526&lt;&gt;"Open"),X526="Check action details",AND(T526="Closed",OR(Q526="",R526="",P526=""))),"Check required fields/dates","Recorded - verify evidence")))</f>
        <v/>
      </c>
    </row>
    <row r="527" spans="1:25" ht="32" customHeight="1">
      <c r="A527" s="6"/>
      <c r="B527" s="6"/>
      <c r="C527" s="6"/>
      <c r="D527" s="6"/>
      <c r="E527" s="6"/>
      <c r="F527" s="6"/>
      <c r="G527" s="6"/>
      <c r="H527" s="7"/>
      <c r="I527" s="7"/>
      <c r="J527" s="7"/>
      <c r="K527" s="6"/>
      <c r="L527" s="6"/>
      <c r="M527" s="7"/>
      <c r="N527" s="7"/>
      <c r="O527" s="6"/>
      <c r="P527" s="6"/>
      <c r="Q527" s="6"/>
      <c r="R527" s="6"/>
      <c r="S527" s="7"/>
      <c r="T527" s="6"/>
      <c r="U527" s="8">
        <f>IF(OR(A527="",F527&lt;&gt;"Active"),"",IF(G527="Completed","Completed",IF(H527="","Missing deadline",IF(H527&lt;TODAY(),"Overdue learning",IF(H527&lt;=TODAY()+30,"Due within 30 days","Scheduled")))))</f>
        <v/>
      </c>
      <c r="V527" s="8">
        <f>IF(OR(A527="",F527&lt;&gt;"Active"),"",IF(G527&lt;&gt;"Completed","Not yet completed",IF(J527="","Missing review date",IF(J527&lt;TODAY(),"Review overdue",IF(J527&lt;=TODAY()+30,"Review within 30 days","Scheduled")))))</f>
        <v/>
      </c>
      <c r="W527" s="8">
        <f>IF(OR(A527="",F527&lt;&gt;"Active"),"",IF(K527="No","Not required",IF(K527&lt;&gt;"Yes","Check requirement",IF(L527="Further support needed","Competence concern",IF(L527="Competence confirmed","Confirmed",IF(M527="","Missing assessment due",IF(M527&lt;TODAY(),"Assessment overdue","Assessment outstanding")))))))</f>
        <v/>
      </c>
      <c r="X527" s="8">
        <f>IF(OR(A527="",F527&lt;&gt;"Active"),"",IF(T527="Closed","Closed",IF(AND(T527="Not needed",Q527="",R527="",S527=""),"No action",IF(OR(Q527="",R527="",S527="",T527&lt;&gt;"Open"),"Check action details",IF(S527&lt;TODAY(),"Action overdue","Action open")))))</f>
        <v/>
      </c>
      <c r="Y527" s="8">
        <f>IF(COUNTA(A527:T527)=0,"",IF(F527="Archived","Archived",IF(OR(A527="",B527="",C527="",D527="",E527="",F527&lt;&gt;"Active",COUNTIF(Roles,B527)=0,COUNTIF(Branches,C527)=0,COUNTIF(LearningStatuses,G527)=0,COUNTIF(AssessmentRequired,K527)=0,COUNTIF(AssessmentStatuses,L527)=0,COUNTIF(ActionStatuses,T527)=0,AND(H527&lt;&gt;"",NOT(ISNUMBER(H527))),AND(I527&lt;&gt;"",OR(NOT(ISNUMBER(I527)),I527&gt;TODAY())),AND(J527&lt;&gt;"",NOT(ISNUMBER(J527))),AND(M527&lt;&gt;"",NOT(ISNUMBER(M527))),AND(N527&lt;&gt;"",OR(NOT(ISNUMBER(N527)),N527&gt;TODAY())),AND(S527&lt;&gt;"",NOT(ISNUMBER(S527))),AND(G527="Completed",OR(I527="",P527="",J527="")),AND(G527&lt;&gt;"Completed",OR(I527&lt;&gt;"",H527="")),AND(K527="No",L527&lt;&gt;"Not required"),AND(K527="Yes",OR(L527="Not required",AND(L527&lt;&gt;"Competence confirmed",M527=""))),AND(OR(L527="Competence confirmed",L527="Further support needed"),OR(N527="",O527="",P527="")),AND(L527="Further support needed",T527&lt;&gt;"Open"),X527="Check action details",AND(T527="Closed",OR(Q527="",R527="",P527=""))),"Check required fields/dates","Recorded - verify evidence")))</f>
        <v/>
      </c>
    </row>
    <row r="528" spans="1:25" ht="32" customHeight="1">
      <c r="A528" s="6"/>
      <c r="B528" s="6"/>
      <c r="C528" s="6"/>
      <c r="D528" s="6"/>
      <c r="E528" s="6"/>
      <c r="F528" s="6"/>
      <c r="G528" s="6"/>
      <c r="H528" s="7"/>
      <c r="I528" s="7"/>
      <c r="J528" s="7"/>
      <c r="K528" s="6"/>
      <c r="L528" s="6"/>
      <c r="M528" s="7"/>
      <c r="N528" s="7"/>
      <c r="O528" s="6"/>
      <c r="P528" s="6"/>
      <c r="Q528" s="6"/>
      <c r="R528" s="6"/>
      <c r="S528" s="7"/>
      <c r="T528" s="6"/>
      <c r="U528" s="8">
        <f>IF(OR(A528="",F528&lt;&gt;"Active"),"",IF(G528="Completed","Completed",IF(H528="","Missing deadline",IF(H528&lt;TODAY(),"Overdue learning",IF(H528&lt;=TODAY()+30,"Due within 30 days","Scheduled")))))</f>
        <v/>
      </c>
      <c r="V528" s="8">
        <f>IF(OR(A528="",F528&lt;&gt;"Active"),"",IF(G528&lt;&gt;"Completed","Not yet completed",IF(J528="","Missing review date",IF(J528&lt;TODAY(),"Review overdue",IF(J528&lt;=TODAY()+30,"Review within 30 days","Scheduled")))))</f>
        <v/>
      </c>
      <c r="W528" s="8">
        <f>IF(OR(A528="",F528&lt;&gt;"Active"),"",IF(K528="No","Not required",IF(K528&lt;&gt;"Yes","Check requirement",IF(L528="Further support needed","Competence concern",IF(L528="Competence confirmed","Confirmed",IF(M528="","Missing assessment due",IF(M528&lt;TODAY(),"Assessment overdue","Assessment outstanding")))))))</f>
        <v/>
      </c>
      <c r="X528" s="8">
        <f>IF(OR(A528="",F528&lt;&gt;"Active"),"",IF(T528="Closed","Closed",IF(AND(T528="Not needed",Q528="",R528="",S528=""),"No action",IF(OR(Q528="",R528="",S528="",T528&lt;&gt;"Open"),"Check action details",IF(S528&lt;TODAY(),"Action overdue","Action open")))))</f>
        <v/>
      </c>
      <c r="Y528" s="8">
        <f>IF(COUNTA(A528:T528)=0,"",IF(F528="Archived","Archived",IF(OR(A528="",B528="",C528="",D528="",E528="",F528&lt;&gt;"Active",COUNTIF(Roles,B528)=0,COUNTIF(Branches,C528)=0,COUNTIF(LearningStatuses,G528)=0,COUNTIF(AssessmentRequired,K528)=0,COUNTIF(AssessmentStatuses,L528)=0,COUNTIF(ActionStatuses,T528)=0,AND(H528&lt;&gt;"",NOT(ISNUMBER(H528))),AND(I528&lt;&gt;"",OR(NOT(ISNUMBER(I528)),I528&gt;TODAY())),AND(J528&lt;&gt;"",NOT(ISNUMBER(J528))),AND(M528&lt;&gt;"",NOT(ISNUMBER(M528))),AND(N528&lt;&gt;"",OR(NOT(ISNUMBER(N528)),N528&gt;TODAY())),AND(S528&lt;&gt;"",NOT(ISNUMBER(S528))),AND(G528="Completed",OR(I528="",P528="",J528="")),AND(G528&lt;&gt;"Completed",OR(I528&lt;&gt;"",H528="")),AND(K528="No",L528&lt;&gt;"Not required"),AND(K528="Yes",OR(L528="Not required",AND(L528&lt;&gt;"Competence confirmed",M528=""))),AND(OR(L528="Competence confirmed",L528="Further support needed"),OR(N528="",O528="",P528="")),AND(L528="Further support needed",T528&lt;&gt;"Open"),X528="Check action details",AND(T528="Closed",OR(Q528="",R528="",P528=""))),"Check required fields/dates","Recorded - verify evidence")))</f>
        <v/>
      </c>
    </row>
    <row r="529" spans="1:25" ht="32" customHeight="1">
      <c r="A529" s="6"/>
      <c r="B529" s="6"/>
      <c r="C529" s="6"/>
      <c r="D529" s="6"/>
      <c r="E529" s="6"/>
      <c r="F529" s="6"/>
      <c r="G529" s="6"/>
      <c r="H529" s="7"/>
      <c r="I529" s="7"/>
      <c r="J529" s="7"/>
      <c r="K529" s="6"/>
      <c r="L529" s="6"/>
      <c r="M529" s="7"/>
      <c r="N529" s="7"/>
      <c r="O529" s="6"/>
      <c r="P529" s="6"/>
      <c r="Q529" s="6"/>
      <c r="R529" s="6"/>
      <c r="S529" s="7"/>
      <c r="T529" s="6"/>
      <c r="U529" s="8">
        <f>IF(OR(A529="",F529&lt;&gt;"Active"),"",IF(G529="Completed","Completed",IF(H529="","Missing deadline",IF(H529&lt;TODAY(),"Overdue learning",IF(H529&lt;=TODAY()+30,"Due within 30 days","Scheduled")))))</f>
        <v/>
      </c>
      <c r="V529" s="8">
        <f>IF(OR(A529="",F529&lt;&gt;"Active"),"",IF(G529&lt;&gt;"Completed","Not yet completed",IF(J529="","Missing review date",IF(J529&lt;TODAY(),"Review overdue",IF(J529&lt;=TODAY()+30,"Review within 30 days","Scheduled")))))</f>
        <v/>
      </c>
      <c r="W529" s="8">
        <f>IF(OR(A529="",F529&lt;&gt;"Active"),"",IF(K529="No","Not required",IF(K529&lt;&gt;"Yes","Check requirement",IF(L529="Further support needed","Competence concern",IF(L529="Competence confirmed","Confirmed",IF(M529="","Missing assessment due",IF(M529&lt;TODAY(),"Assessment overdue","Assessment outstanding")))))))</f>
        <v/>
      </c>
      <c r="X529" s="8">
        <f>IF(OR(A529="",F529&lt;&gt;"Active"),"",IF(T529="Closed","Closed",IF(AND(T529="Not needed",Q529="",R529="",S529=""),"No action",IF(OR(Q529="",R529="",S529="",T529&lt;&gt;"Open"),"Check action details",IF(S529&lt;TODAY(),"Action overdue","Action open")))))</f>
        <v/>
      </c>
      <c r="Y529" s="8">
        <f>IF(COUNTA(A529:T529)=0,"",IF(F529="Archived","Archived",IF(OR(A529="",B529="",C529="",D529="",E529="",F529&lt;&gt;"Active",COUNTIF(Roles,B529)=0,COUNTIF(Branches,C529)=0,COUNTIF(LearningStatuses,G529)=0,COUNTIF(AssessmentRequired,K529)=0,COUNTIF(AssessmentStatuses,L529)=0,COUNTIF(ActionStatuses,T529)=0,AND(H529&lt;&gt;"",NOT(ISNUMBER(H529))),AND(I529&lt;&gt;"",OR(NOT(ISNUMBER(I529)),I529&gt;TODAY())),AND(J529&lt;&gt;"",NOT(ISNUMBER(J529))),AND(M529&lt;&gt;"",NOT(ISNUMBER(M529))),AND(N529&lt;&gt;"",OR(NOT(ISNUMBER(N529)),N529&gt;TODAY())),AND(S529&lt;&gt;"",NOT(ISNUMBER(S529))),AND(G529="Completed",OR(I529="",P529="",J529="")),AND(G529&lt;&gt;"Completed",OR(I529&lt;&gt;"",H529="")),AND(K529="No",L529&lt;&gt;"Not required"),AND(K529="Yes",OR(L529="Not required",AND(L529&lt;&gt;"Competence confirmed",M529=""))),AND(OR(L529="Competence confirmed",L529="Further support needed"),OR(N529="",O529="",P529="")),AND(L529="Further support needed",T529&lt;&gt;"Open"),X529="Check action details",AND(T529="Closed",OR(Q529="",R529="",P529=""))),"Check required fields/dates","Recorded - verify evidence")))</f>
        <v/>
      </c>
    </row>
    <row r="530" spans="1:25" ht="32" customHeight="1">
      <c r="A530" s="6"/>
      <c r="B530" s="6"/>
      <c r="C530" s="6"/>
      <c r="D530" s="6"/>
      <c r="E530" s="6"/>
      <c r="F530" s="6"/>
      <c r="G530" s="6"/>
      <c r="H530" s="7"/>
      <c r="I530" s="7"/>
      <c r="J530" s="7"/>
      <c r="K530" s="6"/>
      <c r="L530" s="6"/>
      <c r="M530" s="7"/>
      <c r="N530" s="7"/>
      <c r="O530" s="6"/>
      <c r="P530" s="6"/>
      <c r="Q530" s="6"/>
      <c r="R530" s="6"/>
      <c r="S530" s="7"/>
      <c r="T530" s="6"/>
      <c r="U530" s="8">
        <f>IF(OR(A530="",F530&lt;&gt;"Active"),"",IF(G530="Completed","Completed",IF(H530="","Missing deadline",IF(H530&lt;TODAY(),"Overdue learning",IF(H530&lt;=TODAY()+30,"Due within 30 days","Scheduled")))))</f>
        <v/>
      </c>
      <c r="V530" s="8">
        <f>IF(OR(A530="",F530&lt;&gt;"Active"),"",IF(G530&lt;&gt;"Completed","Not yet completed",IF(J530="","Missing review date",IF(J530&lt;TODAY(),"Review overdue",IF(J530&lt;=TODAY()+30,"Review within 30 days","Scheduled")))))</f>
        <v/>
      </c>
      <c r="W530" s="8">
        <f>IF(OR(A530="",F530&lt;&gt;"Active"),"",IF(K530="No","Not required",IF(K530&lt;&gt;"Yes","Check requirement",IF(L530="Further support needed","Competence concern",IF(L530="Competence confirmed","Confirmed",IF(M530="","Missing assessment due",IF(M530&lt;TODAY(),"Assessment overdue","Assessment outstanding")))))))</f>
        <v/>
      </c>
      <c r="X530" s="8">
        <f>IF(OR(A530="",F530&lt;&gt;"Active"),"",IF(T530="Closed","Closed",IF(AND(T530="Not needed",Q530="",R530="",S530=""),"No action",IF(OR(Q530="",R530="",S530="",T530&lt;&gt;"Open"),"Check action details",IF(S530&lt;TODAY(),"Action overdue","Action open")))))</f>
        <v/>
      </c>
      <c r="Y530" s="8">
        <f>IF(COUNTA(A530:T530)=0,"",IF(F530="Archived","Archived",IF(OR(A530="",B530="",C530="",D530="",E530="",F530&lt;&gt;"Active",COUNTIF(Roles,B530)=0,COUNTIF(Branches,C530)=0,COUNTIF(LearningStatuses,G530)=0,COUNTIF(AssessmentRequired,K530)=0,COUNTIF(AssessmentStatuses,L530)=0,COUNTIF(ActionStatuses,T530)=0,AND(H530&lt;&gt;"",NOT(ISNUMBER(H530))),AND(I530&lt;&gt;"",OR(NOT(ISNUMBER(I530)),I530&gt;TODAY())),AND(J530&lt;&gt;"",NOT(ISNUMBER(J530))),AND(M530&lt;&gt;"",NOT(ISNUMBER(M530))),AND(N530&lt;&gt;"",OR(NOT(ISNUMBER(N530)),N530&gt;TODAY())),AND(S530&lt;&gt;"",NOT(ISNUMBER(S530))),AND(G530="Completed",OR(I530="",P530="",J530="")),AND(G530&lt;&gt;"Completed",OR(I530&lt;&gt;"",H530="")),AND(K530="No",L530&lt;&gt;"Not required"),AND(K530="Yes",OR(L530="Not required",AND(L530&lt;&gt;"Competence confirmed",M530=""))),AND(OR(L530="Competence confirmed",L530="Further support needed"),OR(N530="",O530="",P530="")),AND(L530="Further support needed",T530&lt;&gt;"Open"),X530="Check action details",AND(T530="Closed",OR(Q530="",R530="",P530=""))),"Check required fields/dates","Recorded - verify evidence")))</f>
        <v/>
      </c>
    </row>
    <row r="531" spans="1:25" ht="32" customHeight="1">
      <c r="A531" s="6"/>
      <c r="B531" s="6"/>
      <c r="C531" s="6"/>
      <c r="D531" s="6"/>
      <c r="E531" s="6"/>
      <c r="F531" s="6"/>
      <c r="G531" s="6"/>
      <c r="H531" s="7"/>
      <c r="I531" s="7"/>
      <c r="J531" s="7"/>
      <c r="K531" s="6"/>
      <c r="L531" s="6"/>
      <c r="M531" s="7"/>
      <c r="N531" s="7"/>
      <c r="O531" s="6"/>
      <c r="P531" s="6"/>
      <c r="Q531" s="6"/>
      <c r="R531" s="6"/>
      <c r="S531" s="7"/>
      <c r="T531" s="6"/>
      <c r="U531" s="8">
        <f>IF(OR(A531="",F531&lt;&gt;"Active"),"",IF(G531="Completed","Completed",IF(H531="","Missing deadline",IF(H531&lt;TODAY(),"Overdue learning",IF(H531&lt;=TODAY()+30,"Due within 30 days","Scheduled")))))</f>
        <v/>
      </c>
      <c r="V531" s="8">
        <f>IF(OR(A531="",F531&lt;&gt;"Active"),"",IF(G531&lt;&gt;"Completed","Not yet completed",IF(J531="","Missing review date",IF(J531&lt;TODAY(),"Review overdue",IF(J531&lt;=TODAY()+30,"Review within 30 days","Scheduled")))))</f>
        <v/>
      </c>
      <c r="W531" s="8">
        <f>IF(OR(A531="",F531&lt;&gt;"Active"),"",IF(K531="No","Not required",IF(K531&lt;&gt;"Yes","Check requirement",IF(L531="Further support needed","Competence concern",IF(L531="Competence confirmed","Confirmed",IF(M531="","Missing assessment due",IF(M531&lt;TODAY(),"Assessment overdue","Assessment outstanding")))))))</f>
        <v/>
      </c>
      <c r="X531" s="8">
        <f>IF(OR(A531="",F531&lt;&gt;"Active"),"",IF(T531="Closed","Closed",IF(AND(T531="Not needed",Q531="",R531="",S531=""),"No action",IF(OR(Q531="",R531="",S531="",T531&lt;&gt;"Open"),"Check action details",IF(S531&lt;TODAY(),"Action overdue","Action open")))))</f>
        <v/>
      </c>
      <c r="Y531" s="8">
        <f>IF(COUNTA(A531:T531)=0,"",IF(F531="Archived","Archived",IF(OR(A531="",B531="",C531="",D531="",E531="",F531&lt;&gt;"Active",COUNTIF(Roles,B531)=0,COUNTIF(Branches,C531)=0,COUNTIF(LearningStatuses,G531)=0,COUNTIF(AssessmentRequired,K531)=0,COUNTIF(AssessmentStatuses,L531)=0,COUNTIF(ActionStatuses,T531)=0,AND(H531&lt;&gt;"",NOT(ISNUMBER(H531))),AND(I531&lt;&gt;"",OR(NOT(ISNUMBER(I531)),I531&gt;TODAY())),AND(J531&lt;&gt;"",NOT(ISNUMBER(J531))),AND(M531&lt;&gt;"",NOT(ISNUMBER(M531))),AND(N531&lt;&gt;"",OR(NOT(ISNUMBER(N531)),N531&gt;TODAY())),AND(S531&lt;&gt;"",NOT(ISNUMBER(S531))),AND(G531="Completed",OR(I531="",P531="",J531="")),AND(G531&lt;&gt;"Completed",OR(I531&lt;&gt;"",H531="")),AND(K531="No",L531&lt;&gt;"Not required"),AND(K531="Yes",OR(L531="Not required",AND(L531&lt;&gt;"Competence confirmed",M531=""))),AND(OR(L531="Competence confirmed",L531="Further support needed"),OR(N531="",O531="",P531="")),AND(L531="Further support needed",T531&lt;&gt;"Open"),X531="Check action details",AND(T531="Closed",OR(Q531="",R531="",P531=""))),"Check required fields/dates","Recorded - verify evidence")))</f>
        <v/>
      </c>
    </row>
    <row r="532" spans="1:25" ht="32" customHeight="1">
      <c r="A532" s="6"/>
      <c r="B532" s="6"/>
      <c r="C532" s="6"/>
      <c r="D532" s="6"/>
      <c r="E532" s="6"/>
      <c r="F532" s="6"/>
      <c r="G532" s="6"/>
      <c r="H532" s="7"/>
      <c r="I532" s="7"/>
      <c r="J532" s="7"/>
      <c r="K532" s="6"/>
      <c r="L532" s="6"/>
      <c r="M532" s="7"/>
      <c r="N532" s="7"/>
      <c r="O532" s="6"/>
      <c r="P532" s="6"/>
      <c r="Q532" s="6"/>
      <c r="R532" s="6"/>
      <c r="S532" s="7"/>
      <c r="T532" s="6"/>
      <c r="U532" s="8">
        <f>IF(OR(A532="",F532&lt;&gt;"Active"),"",IF(G532="Completed","Completed",IF(H532="","Missing deadline",IF(H532&lt;TODAY(),"Overdue learning",IF(H532&lt;=TODAY()+30,"Due within 30 days","Scheduled")))))</f>
        <v/>
      </c>
      <c r="V532" s="8">
        <f>IF(OR(A532="",F532&lt;&gt;"Active"),"",IF(G532&lt;&gt;"Completed","Not yet completed",IF(J532="","Missing review date",IF(J532&lt;TODAY(),"Review overdue",IF(J532&lt;=TODAY()+30,"Review within 30 days","Scheduled")))))</f>
        <v/>
      </c>
      <c r="W532" s="8">
        <f>IF(OR(A532="",F532&lt;&gt;"Active"),"",IF(K532="No","Not required",IF(K532&lt;&gt;"Yes","Check requirement",IF(L532="Further support needed","Competence concern",IF(L532="Competence confirmed","Confirmed",IF(M532="","Missing assessment due",IF(M532&lt;TODAY(),"Assessment overdue","Assessment outstanding")))))))</f>
        <v/>
      </c>
      <c r="X532" s="8">
        <f>IF(OR(A532="",F532&lt;&gt;"Active"),"",IF(T532="Closed","Closed",IF(AND(T532="Not needed",Q532="",R532="",S532=""),"No action",IF(OR(Q532="",R532="",S532="",T532&lt;&gt;"Open"),"Check action details",IF(S532&lt;TODAY(),"Action overdue","Action open")))))</f>
        <v/>
      </c>
      <c r="Y532" s="8">
        <f>IF(COUNTA(A532:T532)=0,"",IF(F532="Archived","Archived",IF(OR(A532="",B532="",C532="",D532="",E532="",F532&lt;&gt;"Active",COUNTIF(Roles,B532)=0,COUNTIF(Branches,C532)=0,COUNTIF(LearningStatuses,G532)=0,COUNTIF(AssessmentRequired,K532)=0,COUNTIF(AssessmentStatuses,L532)=0,COUNTIF(ActionStatuses,T532)=0,AND(H532&lt;&gt;"",NOT(ISNUMBER(H532))),AND(I532&lt;&gt;"",OR(NOT(ISNUMBER(I532)),I532&gt;TODAY())),AND(J532&lt;&gt;"",NOT(ISNUMBER(J532))),AND(M532&lt;&gt;"",NOT(ISNUMBER(M532))),AND(N532&lt;&gt;"",OR(NOT(ISNUMBER(N532)),N532&gt;TODAY())),AND(S532&lt;&gt;"",NOT(ISNUMBER(S532))),AND(G532="Completed",OR(I532="",P532="",J532="")),AND(G532&lt;&gt;"Completed",OR(I532&lt;&gt;"",H532="")),AND(K532="No",L532&lt;&gt;"Not required"),AND(K532="Yes",OR(L532="Not required",AND(L532&lt;&gt;"Competence confirmed",M532=""))),AND(OR(L532="Competence confirmed",L532="Further support needed"),OR(N532="",O532="",P532="")),AND(L532="Further support needed",T532&lt;&gt;"Open"),X532="Check action details",AND(T532="Closed",OR(Q532="",R532="",P532=""))),"Check required fields/dates","Recorded - verify evidence")))</f>
        <v/>
      </c>
    </row>
    <row r="533" spans="1:25" ht="32" customHeight="1">
      <c r="A533" s="6"/>
      <c r="B533" s="6"/>
      <c r="C533" s="6"/>
      <c r="D533" s="6"/>
      <c r="E533" s="6"/>
      <c r="F533" s="6"/>
      <c r="G533" s="6"/>
      <c r="H533" s="7"/>
      <c r="I533" s="7"/>
      <c r="J533" s="7"/>
      <c r="K533" s="6"/>
      <c r="L533" s="6"/>
      <c r="M533" s="7"/>
      <c r="N533" s="7"/>
      <c r="O533" s="6"/>
      <c r="P533" s="6"/>
      <c r="Q533" s="6"/>
      <c r="R533" s="6"/>
      <c r="S533" s="7"/>
      <c r="T533" s="6"/>
      <c r="U533" s="8">
        <f>IF(OR(A533="",F533&lt;&gt;"Active"),"",IF(G533="Completed","Completed",IF(H533="","Missing deadline",IF(H533&lt;TODAY(),"Overdue learning",IF(H533&lt;=TODAY()+30,"Due within 30 days","Scheduled")))))</f>
        <v/>
      </c>
      <c r="V533" s="8">
        <f>IF(OR(A533="",F533&lt;&gt;"Active"),"",IF(G533&lt;&gt;"Completed","Not yet completed",IF(J533="","Missing review date",IF(J533&lt;TODAY(),"Review overdue",IF(J533&lt;=TODAY()+30,"Review within 30 days","Scheduled")))))</f>
        <v/>
      </c>
      <c r="W533" s="8">
        <f>IF(OR(A533="",F533&lt;&gt;"Active"),"",IF(K533="No","Not required",IF(K533&lt;&gt;"Yes","Check requirement",IF(L533="Further support needed","Competence concern",IF(L533="Competence confirmed","Confirmed",IF(M533="","Missing assessment due",IF(M533&lt;TODAY(),"Assessment overdue","Assessment outstanding")))))))</f>
        <v/>
      </c>
      <c r="X533" s="8">
        <f>IF(OR(A533="",F533&lt;&gt;"Active"),"",IF(T533="Closed","Closed",IF(AND(T533="Not needed",Q533="",R533="",S533=""),"No action",IF(OR(Q533="",R533="",S533="",T533&lt;&gt;"Open"),"Check action details",IF(S533&lt;TODAY(),"Action overdue","Action open")))))</f>
        <v/>
      </c>
      <c r="Y533" s="8">
        <f>IF(COUNTA(A533:T533)=0,"",IF(F533="Archived","Archived",IF(OR(A533="",B533="",C533="",D533="",E533="",F533&lt;&gt;"Active",COUNTIF(Roles,B533)=0,COUNTIF(Branches,C533)=0,COUNTIF(LearningStatuses,G533)=0,COUNTIF(AssessmentRequired,K533)=0,COUNTIF(AssessmentStatuses,L533)=0,COUNTIF(ActionStatuses,T533)=0,AND(H533&lt;&gt;"",NOT(ISNUMBER(H533))),AND(I533&lt;&gt;"",OR(NOT(ISNUMBER(I533)),I533&gt;TODAY())),AND(J533&lt;&gt;"",NOT(ISNUMBER(J533))),AND(M533&lt;&gt;"",NOT(ISNUMBER(M533))),AND(N533&lt;&gt;"",OR(NOT(ISNUMBER(N533)),N533&gt;TODAY())),AND(S533&lt;&gt;"",NOT(ISNUMBER(S533))),AND(G533="Completed",OR(I533="",P533="",J533="")),AND(G533&lt;&gt;"Completed",OR(I533&lt;&gt;"",H533="")),AND(K533="No",L533&lt;&gt;"Not required"),AND(K533="Yes",OR(L533="Not required",AND(L533&lt;&gt;"Competence confirmed",M533=""))),AND(OR(L533="Competence confirmed",L533="Further support needed"),OR(N533="",O533="",P533="")),AND(L533="Further support needed",T533&lt;&gt;"Open"),X533="Check action details",AND(T533="Closed",OR(Q533="",R533="",P533=""))),"Check required fields/dates","Recorded - verify evidence")))</f>
        <v/>
      </c>
    </row>
    <row r="534" spans="1:25" ht="32" customHeight="1">
      <c r="A534" s="6"/>
      <c r="B534" s="6"/>
      <c r="C534" s="6"/>
      <c r="D534" s="6"/>
      <c r="E534" s="6"/>
      <c r="F534" s="6"/>
      <c r="G534" s="6"/>
      <c r="H534" s="7"/>
      <c r="I534" s="7"/>
      <c r="J534" s="7"/>
      <c r="K534" s="6"/>
      <c r="L534" s="6"/>
      <c r="M534" s="7"/>
      <c r="N534" s="7"/>
      <c r="O534" s="6"/>
      <c r="P534" s="6"/>
      <c r="Q534" s="6"/>
      <c r="R534" s="6"/>
      <c r="S534" s="7"/>
      <c r="T534" s="6"/>
      <c r="U534" s="8">
        <f>IF(OR(A534="",F534&lt;&gt;"Active"),"",IF(G534="Completed","Completed",IF(H534="","Missing deadline",IF(H534&lt;TODAY(),"Overdue learning",IF(H534&lt;=TODAY()+30,"Due within 30 days","Scheduled")))))</f>
        <v/>
      </c>
      <c r="V534" s="8">
        <f>IF(OR(A534="",F534&lt;&gt;"Active"),"",IF(G534&lt;&gt;"Completed","Not yet completed",IF(J534="","Missing review date",IF(J534&lt;TODAY(),"Review overdue",IF(J534&lt;=TODAY()+30,"Review within 30 days","Scheduled")))))</f>
        <v/>
      </c>
      <c r="W534" s="8">
        <f>IF(OR(A534="",F534&lt;&gt;"Active"),"",IF(K534="No","Not required",IF(K534&lt;&gt;"Yes","Check requirement",IF(L534="Further support needed","Competence concern",IF(L534="Competence confirmed","Confirmed",IF(M534="","Missing assessment due",IF(M534&lt;TODAY(),"Assessment overdue","Assessment outstanding")))))))</f>
        <v/>
      </c>
      <c r="X534" s="8">
        <f>IF(OR(A534="",F534&lt;&gt;"Active"),"",IF(T534="Closed","Closed",IF(AND(T534="Not needed",Q534="",R534="",S534=""),"No action",IF(OR(Q534="",R534="",S534="",T534&lt;&gt;"Open"),"Check action details",IF(S534&lt;TODAY(),"Action overdue","Action open")))))</f>
        <v/>
      </c>
      <c r="Y534" s="8">
        <f>IF(COUNTA(A534:T534)=0,"",IF(F534="Archived","Archived",IF(OR(A534="",B534="",C534="",D534="",E534="",F534&lt;&gt;"Active",COUNTIF(Roles,B534)=0,COUNTIF(Branches,C534)=0,COUNTIF(LearningStatuses,G534)=0,COUNTIF(AssessmentRequired,K534)=0,COUNTIF(AssessmentStatuses,L534)=0,COUNTIF(ActionStatuses,T534)=0,AND(H534&lt;&gt;"",NOT(ISNUMBER(H534))),AND(I534&lt;&gt;"",OR(NOT(ISNUMBER(I534)),I534&gt;TODAY())),AND(J534&lt;&gt;"",NOT(ISNUMBER(J534))),AND(M534&lt;&gt;"",NOT(ISNUMBER(M534))),AND(N534&lt;&gt;"",OR(NOT(ISNUMBER(N534)),N534&gt;TODAY())),AND(S534&lt;&gt;"",NOT(ISNUMBER(S534))),AND(G534="Completed",OR(I534="",P534="",J534="")),AND(G534&lt;&gt;"Completed",OR(I534&lt;&gt;"",H534="")),AND(K534="No",L534&lt;&gt;"Not required"),AND(K534="Yes",OR(L534="Not required",AND(L534&lt;&gt;"Competence confirmed",M534=""))),AND(OR(L534="Competence confirmed",L534="Further support needed"),OR(N534="",O534="",P534="")),AND(L534="Further support needed",T534&lt;&gt;"Open"),X534="Check action details",AND(T534="Closed",OR(Q534="",R534="",P534=""))),"Check required fields/dates","Recorded - verify evidence")))</f>
        <v/>
      </c>
    </row>
    <row r="535" spans="1:25" ht="32" customHeight="1">
      <c r="A535" s="6"/>
      <c r="B535" s="6"/>
      <c r="C535" s="6"/>
      <c r="D535" s="6"/>
      <c r="E535" s="6"/>
      <c r="F535" s="6"/>
      <c r="G535" s="6"/>
      <c r="H535" s="7"/>
      <c r="I535" s="7"/>
      <c r="J535" s="7"/>
      <c r="K535" s="6"/>
      <c r="L535" s="6"/>
      <c r="M535" s="7"/>
      <c r="N535" s="7"/>
      <c r="O535" s="6"/>
      <c r="P535" s="6"/>
      <c r="Q535" s="6"/>
      <c r="R535" s="6"/>
      <c r="S535" s="7"/>
      <c r="T535" s="6"/>
      <c r="U535" s="8">
        <f>IF(OR(A535="",F535&lt;&gt;"Active"),"",IF(G535="Completed","Completed",IF(H535="","Missing deadline",IF(H535&lt;TODAY(),"Overdue learning",IF(H535&lt;=TODAY()+30,"Due within 30 days","Scheduled")))))</f>
        <v/>
      </c>
      <c r="V535" s="8">
        <f>IF(OR(A535="",F535&lt;&gt;"Active"),"",IF(G535&lt;&gt;"Completed","Not yet completed",IF(J535="","Missing review date",IF(J535&lt;TODAY(),"Review overdue",IF(J535&lt;=TODAY()+30,"Review within 30 days","Scheduled")))))</f>
        <v/>
      </c>
      <c r="W535" s="8">
        <f>IF(OR(A535="",F535&lt;&gt;"Active"),"",IF(K535="No","Not required",IF(K535&lt;&gt;"Yes","Check requirement",IF(L535="Further support needed","Competence concern",IF(L535="Competence confirmed","Confirmed",IF(M535="","Missing assessment due",IF(M535&lt;TODAY(),"Assessment overdue","Assessment outstanding")))))))</f>
        <v/>
      </c>
      <c r="X535" s="8">
        <f>IF(OR(A535="",F535&lt;&gt;"Active"),"",IF(T535="Closed","Closed",IF(AND(T535="Not needed",Q535="",R535="",S535=""),"No action",IF(OR(Q535="",R535="",S535="",T535&lt;&gt;"Open"),"Check action details",IF(S535&lt;TODAY(),"Action overdue","Action open")))))</f>
        <v/>
      </c>
      <c r="Y535" s="8">
        <f>IF(COUNTA(A535:T535)=0,"",IF(F535="Archived","Archived",IF(OR(A535="",B535="",C535="",D535="",E535="",F535&lt;&gt;"Active",COUNTIF(Roles,B535)=0,COUNTIF(Branches,C535)=0,COUNTIF(LearningStatuses,G535)=0,COUNTIF(AssessmentRequired,K535)=0,COUNTIF(AssessmentStatuses,L535)=0,COUNTIF(ActionStatuses,T535)=0,AND(H535&lt;&gt;"",NOT(ISNUMBER(H535))),AND(I535&lt;&gt;"",OR(NOT(ISNUMBER(I535)),I535&gt;TODAY())),AND(J535&lt;&gt;"",NOT(ISNUMBER(J535))),AND(M535&lt;&gt;"",NOT(ISNUMBER(M535))),AND(N535&lt;&gt;"",OR(NOT(ISNUMBER(N535)),N535&gt;TODAY())),AND(S535&lt;&gt;"",NOT(ISNUMBER(S535))),AND(G535="Completed",OR(I535="",P535="",J535="")),AND(G535&lt;&gt;"Completed",OR(I535&lt;&gt;"",H535="")),AND(K535="No",L535&lt;&gt;"Not required"),AND(K535="Yes",OR(L535="Not required",AND(L535&lt;&gt;"Competence confirmed",M535=""))),AND(OR(L535="Competence confirmed",L535="Further support needed"),OR(N535="",O535="",P535="")),AND(L535="Further support needed",T535&lt;&gt;"Open"),X535="Check action details",AND(T535="Closed",OR(Q535="",R535="",P535=""))),"Check required fields/dates","Recorded - verify evidence")))</f>
        <v/>
      </c>
    </row>
    <row r="536" spans="1:25" ht="32" customHeight="1">
      <c r="A536" s="6"/>
      <c r="B536" s="6"/>
      <c r="C536" s="6"/>
      <c r="D536" s="6"/>
      <c r="E536" s="6"/>
      <c r="F536" s="6"/>
      <c r="G536" s="6"/>
      <c r="H536" s="7"/>
      <c r="I536" s="7"/>
      <c r="J536" s="7"/>
      <c r="K536" s="6"/>
      <c r="L536" s="6"/>
      <c r="M536" s="7"/>
      <c r="N536" s="7"/>
      <c r="O536" s="6"/>
      <c r="P536" s="6"/>
      <c r="Q536" s="6"/>
      <c r="R536" s="6"/>
      <c r="S536" s="7"/>
      <c r="T536" s="6"/>
      <c r="U536" s="8">
        <f>IF(OR(A536="",F536&lt;&gt;"Active"),"",IF(G536="Completed","Completed",IF(H536="","Missing deadline",IF(H536&lt;TODAY(),"Overdue learning",IF(H536&lt;=TODAY()+30,"Due within 30 days","Scheduled")))))</f>
        <v/>
      </c>
      <c r="V536" s="8">
        <f>IF(OR(A536="",F536&lt;&gt;"Active"),"",IF(G536&lt;&gt;"Completed","Not yet completed",IF(J536="","Missing review date",IF(J536&lt;TODAY(),"Review overdue",IF(J536&lt;=TODAY()+30,"Review within 30 days","Scheduled")))))</f>
        <v/>
      </c>
      <c r="W536" s="8">
        <f>IF(OR(A536="",F536&lt;&gt;"Active"),"",IF(K536="No","Not required",IF(K536&lt;&gt;"Yes","Check requirement",IF(L536="Further support needed","Competence concern",IF(L536="Competence confirmed","Confirmed",IF(M536="","Missing assessment due",IF(M536&lt;TODAY(),"Assessment overdue","Assessment outstanding")))))))</f>
        <v/>
      </c>
      <c r="X536" s="8">
        <f>IF(OR(A536="",F536&lt;&gt;"Active"),"",IF(T536="Closed","Closed",IF(AND(T536="Not needed",Q536="",R536="",S536=""),"No action",IF(OR(Q536="",R536="",S536="",T536&lt;&gt;"Open"),"Check action details",IF(S536&lt;TODAY(),"Action overdue","Action open")))))</f>
        <v/>
      </c>
      <c r="Y536" s="8">
        <f>IF(COUNTA(A536:T536)=0,"",IF(F536="Archived","Archived",IF(OR(A536="",B536="",C536="",D536="",E536="",F536&lt;&gt;"Active",COUNTIF(Roles,B536)=0,COUNTIF(Branches,C536)=0,COUNTIF(LearningStatuses,G536)=0,COUNTIF(AssessmentRequired,K536)=0,COUNTIF(AssessmentStatuses,L536)=0,COUNTIF(ActionStatuses,T536)=0,AND(H536&lt;&gt;"",NOT(ISNUMBER(H536))),AND(I536&lt;&gt;"",OR(NOT(ISNUMBER(I536)),I536&gt;TODAY())),AND(J536&lt;&gt;"",NOT(ISNUMBER(J536))),AND(M536&lt;&gt;"",NOT(ISNUMBER(M536))),AND(N536&lt;&gt;"",OR(NOT(ISNUMBER(N536)),N536&gt;TODAY())),AND(S536&lt;&gt;"",NOT(ISNUMBER(S536))),AND(G536="Completed",OR(I536="",P536="",J536="")),AND(G536&lt;&gt;"Completed",OR(I536&lt;&gt;"",H536="")),AND(K536="No",L536&lt;&gt;"Not required"),AND(K536="Yes",OR(L536="Not required",AND(L536&lt;&gt;"Competence confirmed",M536=""))),AND(OR(L536="Competence confirmed",L536="Further support needed"),OR(N536="",O536="",P536="")),AND(L536="Further support needed",T536&lt;&gt;"Open"),X536="Check action details",AND(T536="Closed",OR(Q536="",R536="",P536=""))),"Check required fields/dates","Recorded - verify evidence")))</f>
        <v/>
      </c>
    </row>
    <row r="537" spans="1:25" ht="32" customHeight="1">
      <c r="A537" s="6"/>
      <c r="B537" s="6"/>
      <c r="C537" s="6"/>
      <c r="D537" s="6"/>
      <c r="E537" s="6"/>
      <c r="F537" s="6"/>
      <c r="G537" s="6"/>
      <c r="H537" s="7"/>
      <c r="I537" s="7"/>
      <c r="J537" s="7"/>
      <c r="K537" s="6"/>
      <c r="L537" s="6"/>
      <c r="M537" s="7"/>
      <c r="N537" s="7"/>
      <c r="O537" s="6"/>
      <c r="P537" s="6"/>
      <c r="Q537" s="6"/>
      <c r="R537" s="6"/>
      <c r="S537" s="7"/>
      <c r="T537" s="6"/>
      <c r="U537" s="8">
        <f>IF(OR(A537="",F537&lt;&gt;"Active"),"",IF(G537="Completed","Completed",IF(H537="","Missing deadline",IF(H537&lt;TODAY(),"Overdue learning",IF(H537&lt;=TODAY()+30,"Due within 30 days","Scheduled")))))</f>
        <v/>
      </c>
      <c r="V537" s="8">
        <f>IF(OR(A537="",F537&lt;&gt;"Active"),"",IF(G537&lt;&gt;"Completed","Not yet completed",IF(J537="","Missing review date",IF(J537&lt;TODAY(),"Review overdue",IF(J537&lt;=TODAY()+30,"Review within 30 days","Scheduled")))))</f>
        <v/>
      </c>
      <c r="W537" s="8">
        <f>IF(OR(A537="",F537&lt;&gt;"Active"),"",IF(K537="No","Not required",IF(K537&lt;&gt;"Yes","Check requirement",IF(L537="Further support needed","Competence concern",IF(L537="Competence confirmed","Confirmed",IF(M537="","Missing assessment due",IF(M537&lt;TODAY(),"Assessment overdue","Assessment outstanding")))))))</f>
        <v/>
      </c>
      <c r="X537" s="8">
        <f>IF(OR(A537="",F537&lt;&gt;"Active"),"",IF(T537="Closed","Closed",IF(AND(T537="Not needed",Q537="",R537="",S537=""),"No action",IF(OR(Q537="",R537="",S537="",T537&lt;&gt;"Open"),"Check action details",IF(S537&lt;TODAY(),"Action overdue","Action open")))))</f>
        <v/>
      </c>
      <c r="Y537" s="8">
        <f>IF(COUNTA(A537:T537)=0,"",IF(F537="Archived","Archived",IF(OR(A537="",B537="",C537="",D537="",E537="",F537&lt;&gt;"Active",COUNTIF(Roles,B537)=0,COUNTIF(Branches,C537)=0,COUNTIF(LearningStatuses,G537)=0,COUNTIF(AssessmentRequired,K537)=0,COUNTIF(AssessmentStatuses,L537)=0,COUNTIF(ActionStatuses,T537)=0,AND(H537&lt;&gt;"",NOT(ISNUMBER(H537))),AND(I537&lt;&gt;"",OR(NOT(ISNUMBER(I537)),I537&gt;TODAY())),AND(J537&lt;&gt;"",NOT(ISNUMBER(J537))),AND(M537&lt;&gt;"",NOT(ISNUMBER(M537))),AND(N537&lt;&gt;"",OR(NOT(ISNUMBER(N537)),N537&gt;TODAY())),AND(S537&lt;&gt;"",NOT(ISNUMBER(S537))),AND(G537="Completed",OR(I537="",P537="",J537="")),AND(G537&lt;&gt;"Completed",OR(I537&lt;&gt;"",H537="")),AND(K537="No",L537&lt;&gt;"Not required"),AND(K537="Yes",OR(L537="Not required",AND(L537&lt;&gt;"Competence confirmed",M537=""))),AND(OR(L537="Competence confirmed",L537="Further support needed"),OR(N537="",O537="",P537="")),AND(L537="Further support needed",T537&lt;&gt;"Open"),X537="Check action details",AND(T537="Closed",OR(Q537="",R537="",P537=""))),"Check required fields/dates","Recorded - verify evidence")))</f>
        <v/>
      </c>
    </row>
    <row r="538" spans="1:25" ht="32" customHeight="1">
      <c r="A538" s="6"/>
      <c r="B538" s="6"/>
      <c r="C538" s="6"/>
      <c r="D538" s="6"/>
      <c r="E538" s="6"/>
      <c r="F538" s="6"/>
      <c r="G538" s="6"/>
      <c r="H538" s="7"/>
      <c r="I538" s="7"/>
      <c r="J538" s="7"/>
      <c r="K538" s="6"/>
      <c r="L538" s="6"/>
      <c r="M538" s="7"/>
      <c r="N538" s="7"/>
      <c r="O538" s="6"/>
      <c r="P538" s="6"/>
      <c r="Q538" s="6"/>
      <c r="R538" s="6"/>
      <c r="S538" s="7"/>
      <c r="T538" s="6"/>
      <c r="U538" s="8">
        <f>IF(OR(A538="",F538&lt;&gt;"Active"),"",IF(G538="Completed","Completed",IF(H538="","Missing deadline",IF(H538&lt;TODAY(),"Overdue learning",IF(H538&lt;=TODAY()+30,"Due within 30 days","Scheduled")))))</f>
        <v/>
      </c>
      <c r="V538" s="8">
        <f>IF(OR(A538="",F538&lt;&gt;"Active"),"",IF(G538&lt;&gt;"Completed","Not yet completed",IF(J538="","Missing review date",IF(J538&lt;TODAY(),"Review overdue",IF(J538&lt;=TODAY()+30,"Review within 30 days","Scheduled")))))</f>
        <v/>
      </c>
      <c r="W538" s="8">
        <f>IF(OR(A538="",F538&lt;&gt;"Active"),"",IF(K538="No","Not required",IF(K538&lt;&gt;"Yes","Check requirement",IF(L538="Further support needed","Competence concern",IF(L538="Competence confirmed","Confirmed",IF(M538="","Missing assessment due",IF(M538&lt;TODAY(),"Assessment overdue","Assessment outstanding")))))))</f>
        <v/>
      </c>
      <c r="X538" s="8">
        <f>IF(OR(A538="",F538&lt;&gt;"Active"),"",IF(T538="Closed","Closed",IF(AND(T538="Not needed",Q538="",R538="",S538=""),"No action",IF(OR(Q538="",R538="",S538="",T538&lt;&gt;"Open"),"Check action details",IF(S538&lt;TODAY(),"Action overdue","Action open")))))</f>
        <v/>
      </c>
      <c r="Y538" s="8">
        <f>IF(COUNTA(A538:T538)=0,"",IF(F538="Archived","Archived",IF(OR(A538="",B538="",C538="",D538="",E538="",F538&lt;&gt;"Active",COUNTIF(Roles,B538)=0,COUNTIF(Branches,C538)=0,COUNTIF(LearningStatuses,G538)=0,COUNTIF(AssessmentRequired,K538)=0,COUNTIF(AssessmentStatuses,L538)=0,COUNTIF(ActionStatuses,T538)=0,AND(H538&lt;&gt;"",NOT(ISNUMBER(H538))),AND(I538&lt;&gt;"",OR(NOT(ISNUMBER(I538)),I538&gt;TODAY())),AND(J538&lt;&gt;"",NOT(ISNUMBER(J538))),AND(M538&lt;&gt;"",NOT(ISNUMBER(M538))),AND(N538&lt;&gt;"",OR(NOT(ISNUMBER(N538)),N538&gt;TODAY())),AND(S538&lt;&gt;"",NOT(ISNUMBER(S538))),AND(G538="Completed",OR(I538="",P538="",J538="")),AND(G538&lt;&gt;"Completed",OR(I538&lt;&gt;"",H538="")),AND(K538="No",L538&lt;&gt;"Not required"),AND(K538="Yes",OR(L538="Not required",AND(L538&lt;&gt;"Competence confirmed",M538=""))),AND(OR(L538="Competence confirmed",L538="Further support needed"),OR(N538="",O538="",P538="")),AND(L538="Further support needed",T538&lt;&gt;"Open"),X538="Check action details",AND(T538="Closed",OR(Q538="",R538="",P538=""))),"Check required fields/dates","Recorded - verify evidence")))</f>
        <v/>
      </c>
    </row>
    <row r="539" spans="1:25" ht="32" customHeight="1">
      <c r="A539" s="6"/>
      <c r="B539" s="6"/>
      <c r="C539" s="6"/>
      <c r="D539" s="6"/>
      <c r="E539" s="6"/>
      <c r="F539" s="6"/>
      <c r="G539" s="6"/>
      <c r="H539" s="7"/>
      <c r="I539" s="7"/>
      <c r="J539" s="7"/>
      <c r="K539" s="6"/>
      <c r="L539" s="6"/>
      <c r="M539" s="7"/>
      <c r="N539" s="7"/>
      <c r="O539" s="6"/>
      <c r="P539" s="6"/>
      <c r="Q539" s="6"/>
      <c r="R539" s="6"/>
      <c r="S539" s="7"/>
      <c r="T539" s="6"/>
      <c r="U539" s="8">
        <f>IF(OR(A539="",F539&lt;&gt;"Active"),"",IF(G539="Completed","Completed",IF(H539="","Missing deadline",IF(H539&lt;TODAY(),"Overdue learning",IF(H539&lt;=TODAY()+30,"Due within 30 days","Scheduled")))))</f>
        <v/>
      </c>
      <c r="V539" s="8">
        <f>IF(OR(A539="",F539&lt;&gt;"Active"),"",IF(G539&lt;&gt;"Completed","Not yet completed",IF(J539="","Missing review date",IF(J539&lt;TODAY(),"Review overdue",IF(J539&lt;=TODAY()+30,"Review within 30 days","Scheduled")))))</f>
        <v/>
      </c>
      <c r="W539" s="8">
        <f>IF(OR(A539="",F539&lt;&gt;"Active"),"",IF(K539="No","Not required",IF(K539&lt;&gt;"Yes","Check requirement",IF(L539="Further support needed","Competence concern",IF(L539="Competence confirmed","Confirmed",IF(M539="","Missing assessment due",IF(M539&lt;TODAY(),"Assessment overdue","Assessment outstanding")))))))</f>
        <v/>
      </c>
      <c r="X539" s="8">
        <f>IF(OR(A539="",F539&lt;&gt;"Active"),"",IF(T539="Closed","Closed",IF(AND(T539="Not needed",Q539="",R539="",S539=""),"No action",IF(OR(Q539="",R539="",S539="",T539&lt;&gt;"Open"),"Check action details",IF(S539&lt;TODAY(),"Action overdue","Action open")))))</f>
        <v/>
      </c>
      <c r="Y539" s="8">
        <f>IF(COUNTA(A539:T539)=0,"",IF(F539="Archived","Archived",IF(OR(A539="",B539="",C539="",D539="",E539="",F539&lt;&gt;"Active",COUNTIF(Roles,B539)=0,COUNTIF(Branches,C539)=0,COUNTIF(LearningStatuses,G539)=0,COUNTIF(AssessmentRequired,K539)=0,COUNTIF(AssessmentStatuses,L539)=0,COUNTIF(ActionStatuses,T539)=0,AND(H539&lt;&gt;"",NOT(ISNUMBER(H539))),AND(I539&lt;&gt;"",OR(NOT(ISNUMBER(I539)),I539&gt;TODAY())),AND(J539&lt;&gt;"",NOT(ISNUMBER(J539))),AND(M539&lt;&gt;"",NOT(ISNUMBER(M539))),AND(N539&lt;&gt;"",OR(NOT(ISNUMBER(N539)),N539&gt;TODAY())),AND(S539&lt;&gt;"",NOT(ISNUMBER(S539))),AND(G539="Completed",OR(I539="",P539="",J539="")),AND(G539&lt;&gt;"Completed",OR(I539&lt;&gt;"",H539="")),AND(K539="No",L539&lt;&gt;"Not required"),AND(K539="Yes",OR(L539="Not required",AND(L539&lt;&gt;"Competence confirmed",M539=""))),AND(OR(L539="Competence confirmed",L539="Further support needed"),OR(N539="",O539="",P539="")),AND(L539="Further support needed",T539&lt;&gt;"Open"),X539="Check action details",AND(T539="Closed",OR(Q539="",R539="",P539=""))),"Check required fields/dates","Recorded - verify evidence")))</f>
        <v/>
      </c>
    </row>
    <row r="540" spans="1:25" ht="32" customHeight="1">
      <c r="A540" s="6"/>
      <c r="B540" s="6"/>
      <c r="C540" s="6"/>
      <c r="D540" s="6"/>
      <c r="E540" s="6"/>
      <c r="F540" s="6"/>
      <c r="G540" s="6"/>
      <c r="H540" s="7"/>
      <c r="I540" s="7"/>
      <c r="J540" s="7"/>
      <c r="K540" s="6"/>
      <c r="L540" s="6"/>
      <c r="M540" s="7"/>
      <c r="N540" s="7"/>
      <c r="O540" s="6"/>
      <c r="P540" s="6"/>
      <c r="Q540" s="6"/>
      <c r="R540" s="6"/>
      <c r="S540" s="7"/>
      <c r="T540" s="6"/>
      <c r="U540" s="8">
        <f>IF(OR(A540="",F540&lt;&gt;"Active"),"",IF(G540="Completed","Completed",IF(H540="","Missing deadline",IF(H540&lt;TODAY(),"Overdue learning",IF(H540&lt;=TODAY()+30,"Due within 30 days","Scheduled")))))</f>
        <v/>
      </c>
      <c r="V540" s="8">
        <f>IF(OR(A540="",F540&lt;&gt;"Active"),"",IF(G540&lt;&gt;"Completed","Not yet completed",IF(J540="","Missing review date",IF(J540&lt;TODAY(),"Review overdue",IF(J540&lt;=TODAY()+30,"Review within 30 days","Scheduled")))))</f>
        <v/>
      </c>
      <c r="W540" s="8">
        <f>IF(OR(A540="",F540&lt;&gt;"Active"),"",IF(K540="No","Not required",IF(K540&lt;&gt;"Yes","Check requirement",IF(L540="Further support needed","Competence concern",IF(L540="Competence confirmed","Confirmed",IF(M540="","Missing assessment due",IF(M540&lt;TODAY(),"Assessment overdue","Assessment outstanding")))))))</f>
        <v/>
      </c>
      <c r="X540" s="8">
        <f>IF(OR(A540="",F540&lt;&gt;"Active"),"",IF(T540="Closed","Closed",IF(AND(T540="Not needed",Q540="",R540="",S540=""),"No action",IF(OR(Q540="",R540="",S540="",T540&lt;&gt;"Open"),"Check action details",IF(S540&lt;TODAY(),"Action overdue","Action open")))))</f>
        <v/>
      </c>
      <c r="Y540" s="8">
        <f>IF(COUNTA(A540:T540)=0,"",IF(F540="Archived","Archived",IF(OR(A540="",B540="",C540="",D540="",E540="",F540&lt;&gt;"Active",COUNTIF(Roles,B540)=0,COUNTIF(Branches,C540)=0,COUNTIF(LearningStatuses,G540)=0,COUNTIF(AssessmentRequired,K540)=0,COUNTIF(AssessmentStatuses,L540)=0,COUNTIF(ActionStatuses,T540)=0,AND(H540&lt;&gt;"",NOT(ISNUMBER(H540))),AND(I540&lt;&gt;"",OR(NOT(ISNUMBER(I540)),I540&gt;TODAY())),AND(J540&lt;&gt;"",NOT(ISNUMBER(J540))),AND(M540&lt;&gt;"",NOT(ISNUMBER(M540))),AND(N540&lt;&gt;"",OR(NOT(ISNUMBER(N540)),N540&gt;TODAY())),AND(S540&lt;&gt;"",NOT(ISNUMBER(S540))),AND(G540="Completed",OR(I540="",P540="",J540="")),AND(G540&lt;&gt;"Completed",OR(I540&lt;&gt;"",H540="")),AND(K540="No",L540&lt;&gt;"Not required"),AND(K540="Yes",OR(L540="Not required",AND(L540&lt;&gt;"Competence confirmed",M540=""))),AND(OR(L540="Competence confirmed",L540="Further support needed"),OR(N540="",O540="",P540="")),AND(L540="Further support needed",T540&lt;&gt;"Open"),X540="Check action details",AND(T540="Closed",OR(Q540="",R540="",P540=""))),"Check required fields/dates","Recorded - verify evidence")))</f>
        <v/>
      </c>
    </row>
    <row r="541" spans="1:25" ht="32" customHeight="1">
      <c r="A541" s="6"/>
      <c r="B541" s="6"/>
      <c r="C541" s="6"/>
      <c r="D541" s="6"/>
      <c r="E541" s="6"/>
      <c r="F541" s="6"/>
      <c r="G541" s="6"/>
      <c r="H541" s="7"/>
      <c r="I541" s="7"/>
      <c r="J541" s="7"/>
      <c r="K541" s="6"/>
      <c r="L541" s="6"/>
      <c r="M541" s="7"/>
      <c r="N541" s="7"/>
      <c r="O541" s="6"/>
      <c r="P541" s="6"/>
      <c r="Q541" s="6"/>
      <c r="R541" s="6"/>
      <c r="S541" s="7"/>
      <c r="T541" s="6"/>
      <c r="U541" s="8">
        <f>IF(OR(A541="",F541&lt;&gt;"Active"),"",IF(G541="Completed","Completed",IF(H541="","Missing deadline",IF(H541&lt;TODAY(),"Overdue learning",IF(H541&lt;=TODAY()+30,"Due within 30 days","Scheduled")))))</f>
        <v/>
      </c>
      <c r="V541" s="8">
        <f>IF(OR(A541="",F541&lt;&gt;"Active"),"",IF(G541&lt;&gt;"Completed","Not yet completed",IF(J541="","Missing review date",IF(J541&lt;TODAY(),"Review overdue",IF(J541&lt;=TODAY()+30,"Review within 30 days","Scheduled")))))</f>
        <v/>
      </c>
      <c r="W541" s="8">
        <f>IF(OR(A541="",F541&lt;&gt;"Active"),"",IF(K541="No","Not required",IF(K541&lt;&gt;"Yes","Check requirement",IF(L541="Further support needed","Competence concern",IF(L541="Competence confirmed","Confirmed",IF(M541="","Missing assessment due",IF(M541&lt;TODAY(),"Assessment overdue","Assessment outstanding")))))))</f>
        <v/>
      </c>
      <c r="X541" s="8">
        <f>IF(OR(A541="",F541&lt;&gt;"Active"),"",IF(T541="Closed","Closed",IF(AND(T541="Not needed",Q541="",R541="",S541=""),"No action",IF(OR(Q541="",R541="",S541="",T541&lt;&gt;"Open"),"Check action details",IF(S541&lt;TODAY(),"Action overdue","Action open")))))</f>
        <v/>
      </c>
      <c r="Y541" s="8">
        <f>IF(COUNTA(A541:T541)=0,"",IF(F541="Archived","Archived",IF(OR(A541="",B541="",C541="",D541="",E541="",F541&lt;&gt;"Active",COUNTIF(Roles,B541)=0,COUNTIF(Branches,C541)=0,COUNTIF(LearningStatuses,G541)=0,COUNTIF(AssessmentRequired,K541)=0,COUNTIF(AssessmentStatuses,L541)=0,COUNTIF(ActionStatuses,T541)=0,AND(H541&lt;&gt;"",NOT(ISNUMBER(H541))),AND(I541&lt;&gt;"",OR(NOT(ISNUMBER(I541)),I541&gt;TODAY())),AND(J541&lt;&gt;"",NOT(ISNUMBER(J541))),AND(M541&lt;&gt;"",NOT(ISNUMBER(M541))),AND(N541&lt;&gt;"",OR(NOT(ISNUMBER(N541)),N541&gt;TODAY())),AND(S541&lt;&gt;"",NOT(ISNUMBER(S541))),AND(G541="Completed",OR(I541="",P541="",J541="")),AND(G541&lt;&gt;"Completed",OR(I541&lt;&gt;"",H541="")),AND(K541="No",L541&lt;&gt;"Not required"),AND(K541="Yes",OR(L541="Not required",AND(L541&lt;&gt;"Competence confirmed",M541=""))),AND(OR(L541="Competence confirmed",L541="Further support needed"),OR(N541="",O541="",P541="")),AND(L541="Further support needed",T541&lt;&gt;"Open"),X541="Check action details",AND(T541="Closed",OR(Q541="",R541="",P541=""))),"Check required fields/dates","Recorded - verify evidence")))</f>
        <v/>
      </c>
    </row>
    <row r="542" spans="1:25" ht="32" customHeight="1">
      <c r="A542" s="6"/>
      <c r="B542" s="6"/>
      <c r="C542" s="6"/>
      <c r="D542" s="6"/>
      <c r="E542" s="6"/>
      <c r="F542" s="6"/>
      <c r="G542" s="6"/>
      <c r="H542" s="7"/>
      <c r="I542" s="7"/>
      <c r="J542" s="7"/>
      <c r="K542" s="6"/>
      <c r="L542" s="6"/>
      <c r="M542" s="7"/>
      <c r="N542" s="7"/>
      <c r="O542" s="6"/>
      <c r="P542" s="6"/>
      <c r="Q542" s="6"/>
      <c r="R542" s="6"/>
      <c r="S542" s="7"/>
      <c r="T542" s="6"/>
      <c r="U542" s="8">
        <f>IF(OR(A542="",F542&lt;&gt;"Active"),"",IF(G542="Completed","Completed",IF(H542="","Missing deadline",IF(H542&lt;TODAY(),"Overdue learning",IF(H542&lt;=TODAY()+30,"Due within 30 days","Scheduled")))))</f>
        <v/>
      </c>
      <c r="V542" s="8">
        <f>IF(OR(A542="",F542&lt;&gt;"Active"),"",IF(G542&lt;&gt;"Completed","Not yet completed",IF(J542="","Missing review date",IF(J542&lt;TODAY(),"Review overdue",IF(J542&lt;=TODAY()+30,"Review within 30 days","Scheduled")))))</f>
        <v/>
      </c>
      <c r="W542" s="8">
        <f>IF(OR(A542="",F542&lt;&gt;"Active"),"",IF(K542="No","Not required",IF(K542&lt;&gt;"Yes","Check requirement",IF(L542="Further support needed","Competence concern",IF(L542="Competence confirmed","Confirmed",IF(M542="","Missing assessment due",IF(M542&lt;TODAY(),"Assessment overdue","Assessment outstanding")))))))</f>
        <v/>
      </c>
      <c r="X542" s="8">
        <f>IF(OR(A542="",F542&lt;&gt;"Active"),"",IF(T542="Closed","Closed",IF(AND(T542="Not needed",Q542="",R542="",S542=""),"No action",IF(OR(Q542="",R542="",S542="",T542&lt;&gt;"Open"),"Check action details",IF(S542&lt;TODAY(),"Action overdue","Action open")))))</f>
        <v/>
      </c>
      <c r="Y542" s="8">
        <f>IF(COUNTA(A542:T542)=0,"",IF(F542="Archived","Archived",IF(OR(A542="",B542="",C542="",D542="",E542="",F542&lt;&gt;"Active",COUNTIF(Roles,B542)=0,COUNTIF(Branches,C542)=0,COUNTIF(LearningStatuses,G542)=0,COUNTIF(AssessmentRequired,K542)=0,COUNTIF(AssessmentStatuses,L542)=0,COUNTIF(ActionStatuses,T542)=0,AND(H542&lt;&gt;"",NOT(ISNUMBER(H542))),AND(I542&lt;&gt;"",OR(NOT(ISNUMBER(I542)),I542&gt;TODAY())),AND(J542&lt;&gt;"",NOT(ISNUMBER(J542))),AND(M542&lt;&gt;"",NOT(ISNUMBER(M542))),AND(N542&lt;&gt;"",OR(NOT(ISNUMBER(N542)),N542&gt;TODAY())),AND(S542&lt;&gt;"",NOT(ISNUMBER(S542))),AND(G542="Completed",OR(I542="",P542="",J542="")),AND(G542&lt;&gt;"Completed",OR(I542&lt;&gt;"",H542="")),AND(K542="No",L542&lt;&gt;"Not required"),AND(K542="Yes",OR(L542="Not required",AND(L542&lt;&gt;"Competence confirmed",M542=""))),AND(OR(L542="Competence confirmed",L542="Further support needed"),OR(N542="",O542="",P542="")),AND(L542="Further support needed",T542&lt;&gt;"Open"),X542="Check action details",AND(T542="Closed",OR(Q542="",R542="",P542=""))),"Check required fields/dates","Recorded - verify evidence")))</f>
        <v/>
      </c>
    </row>
    <row r="543" spans="1:25" ht="32" customHeight="1">
      <c r="A543" s="6"/>
      <c r="B543" s="6"/>
      <c r="C543" s="6"/>
      <c r="D543" s="6"/>
      <c r="E543" s="6"/>
      <c r="F543" s="6"/>
      <c r="G543" s="6"/>
      <c r="H543" s="7"/>
      <c r="I543" s="7"/>
      <c r="J543" s="7"/>
      <c r="K543" s="6"/>
      <c r="L543" s="6"/>
      <c r="M543" s="7"/>
      <c r="N543" s="7"/>
      <c r="O543" s="6"/>
      <c r="P543" s="6"/>
      <c r="Q543" s="6"/>
      <c r="R543" s="6"/>
      <c r="S543" s="7"/>
      <c r="T543" s="6"/>
      <c r="U543" s="8">
        <f>IF(OR(A543="",F543&lt;&gt;"Active"),"",IF(G543="Completed","Completed",IF(H543="","Missing deadline",IF(H543&lt;TODAY(),"Overdue learning",IF(H543&lt;=TODAY()+30,"Due within 30 days","Scheduled")))))</f>
        <v/>
      </c>
      <c r="V543" s="8">
        <f>IF(OR(A543="",F543&lt;&gt;"Active"),"",IF(G543&lt;&gt;"Completed","Not yet completed",IF(J543="","Missing review date",IF(J543&lt;TODAY(),"Review overdue",IF(J543&lt;=TODAY()+30,"Review within 30 days","Scheduled")))))</f>
        <v/>
      </c>
      <c r="W543" s="8">
        <f>IF(OR(A543="",F543&lt;&gt;"Active"),"",IF(K543="No","Not required",IF(K543&lt;&gt;"Yes","Check requirement",IF(L543="Further support needed","Competence concern",IF(L543="Competence confirmed","Confirmed",IF(M543="","Missing assessment due",IF(M543&lt;TODAY(),"Assessment overdue","Assessment outstanding")))))))</f>
        <v/>
      </c>
      <c r="X543" s="8">
        <f>IF(OR(A543="",F543&lt;&gt;"Active"),"",IF(T543="Closed","Closed",IF(AND(T543="Not needed",Q543="",R543="",S543=""),"No action",IF(OR(Q543="",R543="",S543="",T543&lt;&gt;"Open"),"Check action details",IF(S543&lt;TODAY(),"Action overdue","Action open")))))</f>
        <v/>
      </c>
      <c r="Y543" s="8">
        <f>IF(COUNTA(A543:T543)=0,"",IF(F543="Archived","Archived",IF(OR(A543="",B543="",C543="",D543="",E543="",F543&lt;&gt;"Active",COUNTIF(Roles,B543)=0,COUNTIF(Branches,C543)=0,COUNTIF(LearningStatuses,G543)=0,COUNTIF(AssessmentRequired,K543)=0,COUNTIF(AssessmentStatuses,L543)=0,COUNTIF(ActionStatuses,T543)=0,AND(H543&lt;&gt;"",NOT(ISNUMBER(H543))),AND(I543&lt;&gt;"",OR(NOT(ISNUMBER(I543)),I543&gt;TODAY())),AND(J543&lt;&gt;"",NOT(ISNUMBER(J543))),AND(M543&lt;&gt;"",NOT(ISNUMBER(M543))),AND(N543&lt;&gt;"",OR(NOT(ISNUMBER(N543)),N543&gt;TODAY())),AND(S543&lt;&gt;"",NOT(ISNUMBER(S543))),AND(G543="Completed",OR(I543="",P543="",J543="")),AND(G543&lt;&gt;"Completed",OR(I543&lt;&gt;"",H543="")),AND(K543="No",L543&lt;&gt;"Not required"),AND(K543="Yes",OR(L543="Not required",AND(L543&lt;&gt;"Competence confirmed",M543=""))),AND(OR(L543="Competence confirmed",L543="Further support needed"),OR(N543="",O543="",P543="")),AND(L543="Further support needed",T543&lt;&gt;"Open"),X543="Check action details",AND(T543="Closed",OR(Q543="",R543="",P543=""))),"Check required fields/dates","Recorded - verify evidence")))</f>
        <v/>
      </c>
    </row>
    <row r="544" spans="1:25" ht="32" customHeight="1">
      <c r="A544" s="6"/>
      <c r="B544" s="6"/>
      <c r="C544" s="6"/>
      <c r="D544" s="6"/>
      <c r="E544" s="6"/>
      <c r="F544" s="6"/>
      <c r="G544" s="6"/>
      <c r="H544" s="7"/>
      <c r="I544" s="7"/>
      <c r="J544" s="7"/>
      <c r="K544" s="6"/>
      <c r="L544" s="6"/>
      <c r="M544" s="7"/>
      <c r="N544" s="7"/>
      <c r="O544" s="6"/>
      <c r="P544" s="6"/>
      <c r="Q544" s="6"/>
      <c r="R544" s="6"/>
      <c r="S544" s="7"/>
      <c r="T544" s="6"/>
      <c r="U544" s="8">
        <f>IF(OR(A544="",F544&lt;&gt;"Active"),"",IF(G544="Completed","Completed",IF(H544="","Missing deadline",IF(H544&lt;TODAY(),"Overdue learning",IF(H544&lt;=TODAY()+30,"Due within 30 days","Scheduled")))))</f>
        <v/>
      </c>
      <c r="V544" s="8">
        <f>IF(OR(A544="",F544&lt;&gt;"Active"),"",IF(G544&lt;&gt;"Completed","Not yet completed",IF(J544="","Missing review date",IF(J544&lt;TODAY(),"Review overdue",IF(J544&lt;=TODAY()+30,"Review within 30 days","Scheduled")))))</f>
        <v/>
      </c>
      <c r="W544" s="8">
        <f>IF(OR(A544="",F544&lt;&gt;"Active"),"",IF(K544="No","Not required",IF(K544&lt;&gt;"Yes","Check requirement",IF(L544="Further support needed","Competence concern",IF(L544="Competence confirmed","Confirmed",IF(M544="","Missing assessment due",IF(M544&lt;TODAY(),"Assessment overdue","Assessment outstanding")))))))</f>
        <v/>
      </c>
      <c r="X544" s="8">
        <f>IF(OR(A544="",F544&lt;&gt;"Active"),"",IF(T544="Closed","Closed",IF(AND(T544="Not needed",Q544="",R544="",S544=""),"No action",IF(OR(Q544="",R544="",S544="",T544&lt;&gt;"Open"),"Check action details",IF(S544&lt;TODAY(),"Action overdue","Action open")))))</f>
        <v/>
      </c>
      <c r="Y544" s="8">
        <f>IF(COUNTA(A544:T544)=0,"",IF(F544="Archived","Archived",IF(OR(A544="",B544="",C544="",D544="",E544="",F544&lt;&gt;"Active",COUNTIF(Roles,B544)=0,COUNTIF(Branches,C544)=0,COUNTIF(LearningStatuses,G544)=0,COUNTIF(AssessmentRequired,K544)=0,COUNTIF(AssessmentStatuses,L544)=0,COUNTIF(ActionStatuses,T544)=0,AND(H544&lt;&gt;"",NOT(ISNUMBER(H544))),AND(I544&lt;&gt;"",OR(NOT(ISNUMBER(I544)),I544&gt;TODAY())),AND(J544&lt;&gt;"",NOT(ISNUMBER(J544))),AND(M544&lt;&gt;"",NOT(ISNUMBER(M544))),AND(N544&lt;&gt;"",OR(NOT(ISNUMBER(N544)),N544&gt;TODAY())),AND(S544&lt;&gt;"",NOT(ISNUMBER(S544))),AND(G544="Completed",OR(I544="",P544="",J544="")),AND(G544&lt;&gt;"Completed",OR(I544&lt;&gt;"",H544="")),AND(K544="No",L544&lt;&gt;"Not required"),AND(K544="Yes",OR(L544="Not required",AND(L544&lt;&gt;"Competence confirmed",M544=""))),AND(OR(L544="Competence confirmed",L544="Further support needed"),OR(N544="",O544="",P544="")),AND(L544="Further support needed",T544&lt;&gt;"Open"),X544="Check action details",AND(T544="Closed",OR(Q544="",R544="",P544=""))),"Check required fields/dates","Recorded - verify evidence")))</f>
        <v/>
      </c>
    </row>
    <row r="545" spans="1:25" ht="32" customHeight="1">
      <c r="A545" s="6"/>
      <c r="B545" s="6"/>
      <c r="C545" s="6"/>
      <c r="D545" s="6"/>
      <c r="E545" s="6"/>
      <c r="F545" s="6"/>
      <c r="G545" s="6"/>
      <c r="H545" s="7"/>
      <c r="I545" s="7"/>
      <c r="J545" s="7"/>
      <c r="K545" s="6"/>
      <c r="L545" s="6"/>
      <c r="M545" s="7"/>
      <c r="N545" s="7"/>
      <c r="O545" s="6"/>
      <c r="P545" s="6"/>
      <c r="Q545" s="6"/>
      <c r="R545" s="6"/>
      <c r="S545" s="7"/>
      <c r="T545" s="6"/>
      <c r="U545" s="8">
        <f>IF(OR(A545="",F545&lt;&gt;"Active"),"",IF(G545="Completed","Completed",IF(H545="","Missing deadline",IF(H545&lt;TODAY(),"Overdue learning",IF(H545&lt;=TODAY()+30,"Due within 30 days","Scheduled")))))</f>
        <v/>
      </c>
      <c r="V545" s="8">
        <f>IF(OR(A545="",F545&lt;&gt;"Active"),"",IF(G545&lt;&gt;"Completed","Not yet completed",IF(J545="","Missing review date",IF(J545&lt;TODAY(),"Review overdue",IF(J545&lt;=TODAY()+30,"Review within 30 days","Scheduled")))))</f>
        <v/>
      </c>
      <c r="W545" s="8">
        <f>IF(OR(A545="",F545&lt;&gt;"Active"),"",IF(K545="No","Not required",IF(K545&lt;&gt;"Yes","Check requirement",IF(L545="Further support needed","Competence concern",IF(L545="Competence confirmed","Confirmed",IF(M545="","Missing assessment due",IF(M545&lt;TODAY(),"Assessment overdue","Assessment outstanding")))))))</f>
        <v/>
      </c>
      <c r="X545" s="8">
        <f>IF(OR(A545="",F545&lt;&gt;"Active"),"",IF(T545="Closed","Closed",IF(AND(T545="Not needed",Q545="",R545="",S545=""),"No action",IF(OR(Q545="",R545="",S545="",T545&lt;&gt;"Open"),"Check action details",IF(S545&lt;TODAY(),"Action overdue","Action open")))))</f>
        <v/>
      </c>
      <c r="Y545" s="8">
        <f>IF(COUNTA(A545:T545)=0,"",IF(F545="Archived","Archived",IF(OR(A545="",B545="",C545="",D545="",E545="",F545&lt;&gt;"Active",COUNTIF(Roles,B545)=0,COUNTIF(Branches,C545)=0,COUNTIF(LearningStatuses,G545)=0,COUNTIF(AssessmentRequired,K545)=0,COUNTIF(AssessmentStatuses,L545)=0,COUNTIF(ActionStatuses,T545)=0,AND(H545&lt;&gt;"",NOT(ISNUMBER(H545))),AND(I545&lt;&gt;"",OR(NOT(ISNUMBER(I545)),I545&gt;TODAY())),AND(J545&lt;&gt;"",NOT(ISNUMBER(J545))),AND(M545&lt;&gt;"",NOT(ISNUMBER(M545))),AND(N545&lt;&gt;"",OR(NOT(ISNUMBER(N545)),N545&gt;TODAY())),AND(S545&lt;&gt;"",NOT(ISNUMBER(S545))),AND(G545="Completed",OR(I545="",P545="",J545="")),AND(G545&lt;&gt;"Completed",OR(I545&lt;&gt;"",H545="")),AND(K545="No",L545&lt;&gt;"Not required"),AND(K545="Yes",OR(L545="Not required",AND(L545&lt;&gt;"Competence confirmed",M545=""))),AND(OR(L545="Competence confirmed",L545="Further support needed"),OR(N545="",O545="",P545="")),AND(L545="Further support needed",T545&lt;&gt;"Open"),X545="Check action details",AND(T545="Closed",OR(Q545="",R545="",P545=""))),"Check required fields/dates","Recorded - verify evidence")))</f>
        <v/>
      </c>
    </row>
    <row r="546" spans="1:25" ht="32" customHeight="1">
      <c r="A546" s="6"/>
      <c r="B546" s="6"/>
      <c r="C546" s="6"/>
      <c r="D546" s="6"/>
      <c r="E546" s="6"/>
      <c r="F546" s="6"/>
      <c r="G546" s="6"/>
      <c r="H546" s="7"/>
      <c r="I546" s="7"/>
      <c r="J546" s="7"/>
      <c r="K546" s="6"/>
      <c r="L546" s="6"/>
      <c r="M546" s="7"/>
      <c r="N546" s="7"/>
      <c r="O546" s="6"/>
      <c r="P546" s="6"/>
      <c r="Q546" s="6"/>
      <c r="R546" s="6"/>
      <c r="S546" s="7"/>
      <c r="T546" s="6"/>
      <c r="U546" s="8">
        <f>IF(OR(A546="",F546&lt;&gt;"Active"),"",IF(G546="Completed","Completed",IF(H546="","Missing deadline",IF(H546&lt;TODAY(),"Overdue learning",IF(H546&lt;=TODAY()+30,"Due within 30 days","Scheduled")))))</f>
        <v/>
      </c>
      <c r="V546" s="8">
        <f>IF(OR(A546="",F546&lt;&gt;"Active"),"",IF(G546&lt;&gt;"Completed","Not yet completed",IF(J546="","Missing review date",IF(J546&lt;TODAY(),"Review overdue",IF(J546&lt;=TODAY()+30,"Review within 30 days","Scheduled")))))</f>
        <v/>
      </c>
      <c r="W546" s="8">
        <f>IF(OR(A546="",F546&lt;&gt;"Active"),"",IF(K546="No","Not required",IF(K546&lt;&gt;"Yes","Check requirement",IF(L546="Further support needed","Competence concern",IF(L546="Competence confirmed","Confirmed",IF(M546="","Missing assessment due",IF(M546&lt;TODAY(),"Assessment overdue","Assessment outstanding")))))))</f>
        <v/>
      </c>
      <c r="X546" s="8">
        <f>IF(OR(A546="",F546&lt;&gt;"Active"),"",IF(T546="Closed","Closed",IF(AND(T546="Not needed",Q546="",R546="",S546=""),"No action",IF(OR(Q546="",R546="",S546="",T546&lt;&gt;"Open"),"Check action details",IF(S546&lt;TODAY(),"Action overdue","Action open")))))</f>
        <v/>
      </c>
      <c r="Y546" s="8">
        <f>IF(COUNTA(A546:T546)=0,"",IF(F546="Archived","Archived",IF(OR(A546="",B546="",C546="",D546="",E546="",F546&lt;&gt;"Active",COUNTIF(Roles,B546)=0,COUNTIF(Branches,C546)=0,COUNTIF(LearningStatuses,G546)=0,COUNTIF(AssessmentRequired,K546)=0,COUNTIF(AssessmentStatuses,L546)=0,COUNTIF(ActionStatuses,T546)=0,AND(H546&lt;&gt;"",NOT(ISNUMBER(H546))),AND(I546&lt;&gt;"",OR(NOT(ISNUMBER(I546)),I546&gt;TODAY())),AND(J546&lt;&gt;"",NOT(ISNUMBER(J546))),AND(M546&lt;&gt;"",NOT(ISNUMBER(M546))),AND(N546&lt;&gt;"",OR(NOT(ISNUMBER(N546)),N546&gt;TODAY())),AND(S546&lt;&gt;"",NOT(ISNUMBER(S546))),AND(G546="Completed",OR(I546="",P546="",J546="")),AND(G546&lt;&gt;"Completed",OR(I546&lt;&gt;"",H546="")),AND(K546="No",L546&lt;&gt;"Not required"),AND(K546="Yes",OR(L546="Not required",AND(L546&lt;&gt;"Competence confirmed",M546=""))),AND(OR(L546="Competence confirmed",L546="Further support needed"),OR(N546="",O546="",P546="")),AND(L546="Further support needed",T546&lt;&gt;"Open"),X546="Check action details",AND(T546="Closed",OR(Q546="",R546="",P546=""))),"Check required fields/dates","Recorded - verify evidence")))</f>
        <v/>
      </c>
    </row>
    <row r="547" spans="1:25" ht="32" customHeight="1">
      <c r="A547" s="6"/>
      <c r="B547" s="6"/>
      <c r="C547" s="6"/>
      <c r="D547" s="6"/>
      <c r="E547" s="6"/>
      <c r="F547" s="6"/>
      <c r="G547" s="6"/>
      <c r="H547" s="7"/>
      <c r="I547" s="7"/>
      <c r="J547" s="7"/>
      <c r="K547" s="6"/>
      <c r="L547" s="6"/>
      <c r="M547" s="7"/>
      <c r="N547" s="7"/>
      <c r="O547" s="6"/>
      <c r="P547" s="6"/>
      <c r="Q547" s="6"/>
      <c r="R547" s="6"/>
      <c r="S547" s="7"/>
      <c r="T547" s="6"/>
      <c r="U547" s="8">
        <f>IF(OR(A547="",F547&lt;&gt;"Active"),"",IF(G547="Completed","Completed",IF(H547="","Missing deadline",IF(H547&lt;TODAY(),"Overdue learning",IF(H547&lt;=TODAY()+30,"Due within 30 days","Scheduled")))))</f>
        <v/>
      </c>
      <c r="V547" s="8">
        <f>IF(OR(A547="",F547&lt;&gt;"Active"),"",IF(G547&lt;&gt;"Completed","Not yet completed",IF(J547="","Missing review date",IF(J547&lt;TODAY(),"Review overdue",IF(J547&lt;=TODAY()+30,"Review within 30 days","Scheduled")))))</f>
        <v/>
      </c>
      <c r="W547" s="8">
        <f>IF(OR(A547="",F547&lt;&gt;"Active"),"",IF(K547="No","Not required",IF(K547&lt;&gt;"Yes","Check requirement",IF(L547="Further support needed","Competence concern",IF(L547="Competence confirmed","Confirmed",IF(M547="","Missing assessment due",IF(M547&lt;TODAY(),"Assessment overdue","Assessment outstanding")))))))</f>
        <v/>
      </c>
      <c r="X547" s="8">
        <f>IF(OR(A547="",F547&lt;&gt;"Active"),"",IF(T547="Closed","Closed",IF(AND(T547="Not needed",Q547="",R547="",S547=""),"No action",IF(OR(Q547="",R547="",S547="",T547&lt;&gt;"Open"),"Check action details",IF(S547&lt;TODAY(),"Action overdue","Action open")))))</f>
        <v/>
      </c>
      <c r="Y547" s="8">
        <f>IF(COUNTA(A547:T547)=0,"",IF(F547="Archived","Archived",IF(OR(A547="",B547="",C547="",D547="",E547="",F547&lt;&gt;"Active",COUNTIF(Roles,B547)=0,COUNTIF(Branches,C547)=0,COUNTIF(LearningStatuses,G547)=0,COUNTIF(AssessmentRequired,K547)=0,COUNTIF(AssessmentStatuses,L547)=0,COUNTIF(ActionStatuses,T547)=0,AND(H547&lt;&gt;"",NOT(ISNUMBER(H547))),AND(I547&lt;&gt;"",OR(NOT(ISNUMBER(I547)),I547&gt;TODAY())),AND(J547&lt;&gt;"",NOT(ISNUMBER(J547))),AND(M547&lt;&gt;"",NOT(ISNUMBER(M547))),AND(N547&lt;&gt;"",OR(NOT(ISNUMBER(N547)),N547&gt;TODAY())),AND(S547&lt;&gt;"",NOT(ISNUMBER(S547))),AND(G547="Completed",OR(I547="",P547="",J547="")),AND(G547&lt;&gt;"Completed",OR(I547&lt;&gt;"",H547="")),AND(K547="No",L547&lt;&gt;"Not required"),AND(K547="Yes",OR(L547="Not required",AND(L547&lt;&gt;"Competence confirmed",M547=""))),AND(OR(L547="Competence confirmed",L547="Further support needed"),OR(N547="",O547="",P547="")),AND(L547="Further support needed",T547&lt;&gt;"Open"),X547="Check action details",AND(T547="Closed",OR(Q547="",R547="",P547=""))),"Check required fields/dates","Recorded - verify evidence")))</f>
        <v/>
      </c>
    </row>
    <row r="548" spans="1:25" ht="32" customHeight="1">
      <c r="A548" s="6"/>
      <c r="B548" s="6"/>
      <c r="C548" s="6"/>
      <c r="D548" s="6"/>
      <c r="E548" s="6"/>
      <c r="F548" s="6"/>
      <c r="G548" s="6"/>
      <c r="H548" s="7"/>
      <c r="I548" s="7"/>
      <c r="J548" s="7"/>
      <c r="K548" s="6"/>
      <c r="L548" s="6"/>
      <c r="M548" s="7"/>
      <c r="N548" s="7"/>
      <c r="O548" s="6"/>
      <c r="P548" s="6"/>
      <c r="Q548" s="6"/>
      <c r="R548" s="6"/>
      <c r="S548" s="7"/>
      <c r="T548" s="6"/>
      <c r="U548" s="8">
        <f>IF(OR(A548="",F548&lt;&gt;"Active"),"",IF(G548="Completed","Completed",IF(H548="","Missing deadline",IF(H548&lt;TODAY(),"Overdue learning",IF(H548&lt;=TODAY()+30,"Due within 30 days","Scheduled")))))</f>
        <v/>
      </c>
      <c r="V548" s="8">
        <f>IF(OR(A548="",F548&lt;&gt;"Active"),"",IF(G548&lt;&gt;"Completed","Not yet completed",IF(J548="","Missing review date",IF(J548&lt;TODAY(),"Review overdue",IF(J548&lt;=TODAY()+30,"Review within 30 days","Scheduled")))))</f>
        <v/>
      </c>
      <c r="W548" s="8">
        <f>IF(OR(A548="",F548&lt;&gt;"Active"),"",IF(K548="No","Not required",IF(K548&lt;&gt;"Yes","Check requirement",IF(L548="Further support needed","Competence concern",IF(L548="Competence confirmed","Confirmed",IF(M548="","Missing assessment due",IF(M548&lt;TODAY(),"Assessment overdue","Assessment outstanding")))))))</f>
        <v/>
      </c>
      <c r="X548" s="8">
        <f>IF(OR(A548="",F548&lt;&gt;"Active"),"",IF(T548="Closed","Closed",IF(AND(T548="Not needed",Q548="",R548="",S548=""),"No action",IF(OR(Q548="",R548="",S548="",T548&lt;&gt;"Open"),"Check action details",IF(S548&lt;TODAY(),"Action overdue","Action open")))))</f>
        <v/>
      </c>
      <c r="Y548" s="8">
        <f>IF(COUNTA(A548:T548)=0,"",IF(F548="Archived","Archived",IF(OR(A548="",B548="",C548="",D548="",E548="",F548&lt;&gt;"Active",COUNTIF(Roles,B548)=0,COUNTIF(Branches,C548)=0,COUNTIF(LearningStatuses,G548)=0,COUNTIF(AssessmentRequired,K548)=0,COUNTIF(AssessmentStatuses,L548)=0,COUNTIF(ActionStatuses,T548)=0,AND(H548&lt;&gt;"",NOT(ISNUMBER(H548))),AND(I548&lt;&gt;"",OR(NOT(ISNUMBER(I548)),I548&gt;TODAY())),AND(J548&lt;&gt;"",NOT(ISNUMBER(J548))),AND(M548&lt;&gt;"",NOT(ISNUMBER(M548))),AND(N548&lt;&gt;"",OR(NOT(ISNUMBER(N548)),N548&gt;TODAY())),AND(S548&lt;&gt;"",NOT(ISNUMBER(S548))),AND(G548="Completed",OR(I548="",P548="",J548="")),AND(G548&lt;&gt;"Completed",OR(I548&lt;&gt;"",H548="")),AND(K548="No",L548&lt;&gt;"Not required"),AND(K548="Yes",OR(L548="Not required",AND(L548&lt;&gt;"Competence confirmed",M548=""))),AND(OR(L548="Competence confirmed",L548="Further support needed"),OR(N548="",O548="",P548="")),AND(L548="Further support needed",T548&lt;&gt;"Open"),X548="Check action details",AND(T548="Closed",OR(Q548="",R548="",P548=""))),"Check required fields/dates","Recorded - verify evidence")))</f>
        <v/>
      </c>
    </row>
    <row r="549" spans="1:25" ht="32" customHeight="1">
      <c r="A549" s="6"/>
      <c r="B549" s="6"/>
      <c r="C549" s="6"/>
      <c r="D549" s="6"/>
      <c r="E549" s="6"/>
      <c r="F549" s="6"/>
      <c r="G549" s="6"/>
      <c r="H549" s="7"/>
      <c r="I549" s="7"/>
      <c r="J549" s="7"/>
      <c r="K549" s="6"/>
      <c r="L549" s="6"/>
      <c r="M549" s="7"/>
      <c r="N549" s="7"/>
      <c r="O549" s="6"/>
      <c r="P549" s="6"/>
      <c r="Q549" s="6"/>
      <c r="R549" s="6"/>
      <c r="S549" s="7"/>
      <c r="T549" s="6"/>
      <c r="U549" s="8">
        <f>IF(OR(A549="",F549&lt;&gt;"Active"),"",IF(G549="Completed","Completed",IF(H549="","Missing deadline",IF(H549&lt;TODAY(),"Overdue learning",IF(H549&lt;=TODAY()+30,"Due within 30 days","Scheduled")))))</f>
        <v/>
      </c>
      <c r="V549" s="8">
        <f>IF(OR(A549="",F549&lt;&gt;"Active"),"",IF(G549&lt;&gt;"Completed","Not yet completed",IF(J549="","Missing review date",IF(J549&lt;TODAY(),"Review overdue",IF(J549&lt;=TODAY()+30,"Review within 30 days","Scheduled")))))</f>
        <v/>
      </c>
      <c r="W549" s="8">
        <f>IF(OR(A549="",F549&lt;&gt;"Active"),"",IF(K549="No","Not required",IF(K549&lt;&gt;"Yes","Check requirement",IF(L549="Further support needed","Competence concern",IF(L549="Competence confirmed","Confirmed",IF(M549="","Missing assessment due",IF(M549&lt;TODAY(),"Assessment overdue","Assessment outstanding")))))))</f>
        <v/>
      </c>
      <c r="X549" s="8">
        <f>IF(OR(A549="",F549&lt;&gt;"Active"),"",IF(T549="Closed","Closed",IF(AND(T549="Not needed",Q549="",R549="",S549=""),"No action",IF(OR(Q549="",R549="",S549="",T549&lt;&gt;"Open"),"Check action details",IF(S549&lt;TODAY(),"Action overdue","Action open")))))</f>
        <v/>
      </c>
      <c r="Y549" s="8">
        <f>IF(COUNTA(A549:T549)=0,"",IF(F549="Archived","Archived",IF(OR(A549="",B549="",C549="",D549="",E549="",F549&lt;&gt;"Active",COUNTIF(Roles,B549)=0,COUNTIF(Branches,C549)=0,COUNTIF(LearningStatuses,G549)=0,COUNTIF(AssessmentRequired,K549)=0,COUNTIF(AssessmentStatuses,L549)=0,COUNTIF(ActionStatuses,T549)=0,AND(H549&lt;&gt;"",NOT(ISNUMBER(H549))),AND(I549&lt;&gt;"",OR(NOT(ISNUMBER(I549)),I549&gt;TODAY())),AND(J549&lt;&gt;"",NOT(ISNUMBER(J549))),AND(M549&lt;&gt;"",NOT(ISNUMBER(M549))),AND(N549&lt;&gt;"",OR(NOT(ISNUMBER(N549)),N549&gt;TODAY())),AND(S549&lt;&gt;"",NOT(ISNUMBER(S549))),AND(G549="Completed",OR(I549="",P549="",J549="")),AND(G549&lt;&gt;"Completed",OR(I549&lt;&gt;"",H549="")),AND(K549="No",L549&lt;&gt;"Not required"),AND(K549="Yes",OR(L549="Not required",AND(L549&lt;&gt;"Competence confirmed",M549=""))),AND(OR(L549="Competence confirmed",L549="Further support needed"),OR(N549="",O549="",P549="")),AND(L549="Further support needed",T549&lt;&gt;"Open"),X549="Check action details",AND(T549="Closed",OR(Q549="",R549="",P549=""))),"Check required fields/dates","Recorded - verify evidence")))</f>
        <v/>
      </c>
    </row>
    <row r="550" spans="1:25" ht="32" customHeight="1">
      <c r="A550" s="6"/>
      <c r="B550" s="6"/>
      <c r="C550" s="6"/>
      <c r="D550" s="6"/>
      <c r="E550" s="6"/>
      <c r="F550" s="6"/>
      <c r="G550" s="6"/>
      <c r="H550" s="7"/>
      <c r="I550" s="7"/>
      <c r="J550" s="7"/>
      <c r="K550" s="6"/>
      <c r="L550" s="6"/>
      <c r="M550" s="7"/>
      <c r="N550" s="7"/>
      <c r="O550" s="6"/>
      <c r="P550" s="6"/>
      <c r="Q550" s="6"/>
      <c r="R550" s="6"/>
      <c r="S550" s="7"/>
      <c r="T550" s="6"/>
      <c r="U550" s="8">
        <f>IF(OR(A550="",F550&lt;&gt;"Active"),"",IF(G550="Completed","Completed",IF(H550="","Missing deadline",IF(H550&lt;TODAY(),"Overdue learning",IF(H550&lt;=TODAY()+30,"Due within 30 days","Scheduled")))))</f>
        <v/>
      </c>
      <c r="V550" s="8">
        <f>IF(OR(A550="",F550&lt;&gt;"Active"),"",IF(G550&lt;&gt;"Completed","Not yet completed",IF(J550="","Missing review date",IF(J550&lt;TODAY(),"Review overdue",IF(J550&lt;=TODAY()+30,"Review within 30 days","Scheduled")))))</f>
        <v/>
      </c>
      <c r="W550" s="8">
        <f>IF(OR(A550="",F550&lt;&gt;"Active"),"",IF(K550="No","Not required",IF(K550&lt;&gt;"Yes","Check requirement",IF(L550="Further support needed","Competence concern",IF(L550="Competence confirmed","Confirmed",IF(M550="","Missing assessment due",IF(M550&lt;TODAY(),"Assessment overdue","Assessment outstanding")))))))</f>
        <v/>
      </c>
      <c r="X550" s="8">
        <f>IF(OR(A550="",F550&lt;&gt;"Active"),"",IF(T550="Closed","Closed",IF(AND(T550="Not needed",Q550="",R550="",S550=""),"No action",IF(OR(Q550="",R550="",S550="",T550&lt;&gt;"Open"),"Check action details",IF(S550&lt;TODAY(),"Action overdue","Action open")))))</f>
        <v/>
      </c>
      <c r="Y550" s="8">
        <f>IF(COUNTA(A550:T550)=0,"",IF(F550="Archived","Archived",IF(OR(A550="",B550="",C550="",D550="",E550="",F550&lt;&gt;"Active",COUNTIF(Roles,B550)=0,COUNTIF(Branches,C550)=0,COUNTIF(LearningStatuses,G550)=0,COUNTIF(AssessmentRequired,K550)=0,COUNTIF(AssessmentStatuses,L550)=0,COUNTIF(ActionStatuses,T550)=0,AND(H550&lt;&gt;"",NOT(ISNUMBER(H550))),AND(I550&lt;&gt;"",OR(NOT(ISNUMBER(I550)),I550&gt;TODAY())),AND(J550&lt;&gt;"",NOT(ISNUMBER(J550))),AND(M550&lt;&gt;"",NOT(ISNUMBER(M550))),AND(N550&lt;&gt;"",OR(NOT(ISNUMBER(N550)),N550&gt;TODAY())),AND(S550&lt;&gt;"",NOT(ISNUMBER(S550))),AND(G550="Completed",OR(I550="",P550="",J550="")),AND(G550&lt;&gt;"Completed",OR(I550&lt;&gt;"",H550="")),AND(K550="No",L550&lt;&gt;"Not required"),AND(K550="Yes",OR(L550="Not required",AND(L550&lt;&gt;"Competence confirmed",M550=""))),AND(OR(L550="Competence confirmed",L550="Further support needed"),OR(N550="",O550="",P550="")),AND(L550="Further support needed",T550&lt;&gt;"Open"),X550="Check action details",AND(T550="Closed",OR(Q550="",R550="",P550=""))),"Check required fields/dates","Recorded - verify evidence")))</f>
        <v/>
      </c>
    </row>
    <row r="551" spans="1:25" ht="32" customHeight="1">
      <c r="A551" s="6"/>
      <c r="B551" s="6"/>
      <c r="C551" s="6"/>
      <c r="D551" s="6"/>
      <c r="E551" s="6"/>
      <c r="F551" s="6"/>
      <c r="G551" s="6"/>
      <c r="H551" s="7"/>
      <c r="I551" s="7"/>
      <c r="J551" s="7"/>
      <c r="K551" s="6"/>
      <c r="L551" s="6"/>
      <c r="M551" s="7"/>
      <c r="N551" s="7"/>
      <c r="O551" s="6"/>
      <c r="P551" s="6"/>
      <c r="Q551" s="6"/>
      <c r="R551" s="6"/>
      <c r="S551" s="7"/>
      <c r="T551" s="6"/>
      <c r="U551" s="8">
        <f>IF(OR(A551="",F551&lt;&gt;"Active"),"",IF(G551="Completed","Completed",IF(H551="","Missing deadline",IF(H551&lt;TODAY(),"Overdue learning",IF(H551&lt;=TODAY()+30,"Due within 30 days","Scheduled")))))</f>
        <v/>
      </c>
      <c r="V551" s="8">
        <f>IF(OR(A551="",F551&lt;&gt;"Active"),"",IF(G551&lt;&gt;"Completed","Not yet completed",IF(J551="","Missing review date",IF(J551&lt;TODAY(),"Review overdue",IF(J551&lt;=TODAY()+30,"Review within 30 days","Scheduled")))))</f>
        <v/>
      </c>
      <c r="W551" s="8">
        <f>IF(OR(A551="",F551&lt;&gt;"Active"),"",IF(K551="No","Not required",IF(K551&lt;&gt;"Yes","Check requirement",IF(L551="Further support needed","Competence concern",IF(L551="Competence confirmed","Confirmed",IF(M551="","Missing assessment due",IF(M551&lt;TODAY(),"Assessment overdue","Assessment outstanding")))))))</f>
        <v/>
      </c>
      <c r="X551" s="8">
        <f>IF(OR(A551="",F551&lt;&gt;"Active"),"",IF(T551="Closed","Closed",IF(AND(T551="Not needed",Q551="",R551="",S551=""),"No action",IF(OR(Q551="",R551="",S551="",T551&lt;&gt;"Open"),"Check action details",IF(S551&lt;TODAY(),"Action overdue","Action open")))))</f>
        <v/>
      </c>
      <c r="Y551" s="8">
        <f>IF(COUNTA(A551:T551)=0,"",IF(F551="Archived","Archived",IF(OR(A551="",B551="",C551="",D551="",E551="",F551&lt;&gt;"Active",COUNTIF(Roles,B551)=0,COUNTIF(Branches,C551)=0,COUNTIF(LearningStatuses,G551)=0,COUNTIF(AssessmentRequired,K551)=0,COUNTIF(AssessmentStatuses,L551)=0,COUNTIF(ActionStatuses,T551)=0,AND(H551&lt;&gt;"",NOT(ISNUMBER(H551))),AND(I551&lt;&gt;"",OR(NOT(ISNUMBER(I551)),I551&gt;TODAY())),AND(J551&lt;&gt;"",NOT(ISNUMBER(J551))),AND(M551&lt;&gt;"",NOT(ISNUMBER(M551))),AND(N551&lt;&gt;"",OR(NOT(ISNUMBER(N551)),N551&gt;TODAY())),AND(S551&lt;&gt;"",NOT(ISNUMBER(S551))),AND(G551="Completed",OR(I551="",P551="",J551="")),AND(G551&lt;&gt;"Completed",OR(I551&lt;&gt;"",H551="")),AND(K551="No",L551&lt;&gt;"Not required"),AND(K551="Yes",OR(L551="Not required",AND(L551&lt;&gt;"Competence confirmed",M551=""))),AND(OR(L551="Competence confirmed",L551="Further support needed"),OR(N551="",O551="",P551="")),AND(L551="Further support needed",T551&lt;&gt;"Open"),X551="Check action details",AND(T551="Closed",OR(Q551="",R551="",P551=""))),"Check required fields/dates","Recorded - verify evidence")))</f>
        <v/>
      </c>
    </row>
    <row r="552" spans="1:25" ht="32" customHeight="1">
      <c r="A552" s="6"/>
      <c r="B552" s="6"/>
      <c r="C552" s="6"/>
      <c r="D552" s="6"/>
      <c r="E552" s="6"/>
      <c r="F552" s="6"/>
      <c r="G552" s="6"/>
      <c r="H552" s="7"/>
      <c r="I552" s="7"/>
      <c r="J552" s="7"/>
      <c r="K552" s="6"/>
      <c r="L552" s="6"/>
      <c r="M552" s="7"/>
      <c r="N552" s="7"/>
      <c r="O552" s="6"/>
      <c r="P552" s="6"/>
      <c r="Q552" s="6"/>
      <c r="R552" s="6"/>
      <c r="S552" s="7"/>
      <c r="T552" s="6"/>
      <c r="U552" s="8">
        <f>IF(OR(A552="",F552&lt;&gt;"Active"),"",IF(G552="Completed","Completed",IF(H552="","Missing deadline",IF(H552&lt;TODAY(),"Overdue learning",IF(H552&lt;=TODAY()+30,"Due within 30 days","Scheduled")))))</f>
        <v/>
      </c>
      <c r="V552" s="8">
        <f>IF(OR(A552="",F552&lt;&gt;"Active"),"",IF(G552&lt;&gt;"Completed","Not yet completed",IF(J552="","Missing review date",IF(J552&lt;TODAY(),"Review overdue",IF(J552&lt;=TODAY()+30,"Review within 30 days","Scheduled")))))</f>
        <v/>
      </c>
      <c r="W552" s="8">
        <f>IF(OR(A552="",F552&lt;&gt;"Active"),"",IF(K552="No","Not required",IF(K552&lt;&gt;"Yes","Check requirement",IF(L552="Further support needed","Competence concern",IF(L552="Competence confirmed","Confirmed",IF(M552="","Missing assessment due",IF(M552&lt;TODAY(),"Assessment overdue","Assessment outstanding")))))))</f>
        <v/>
      </c>
      <c r="X552" s="8">
        <f>IF(OR(A552="",F552&lt;&gt;"Active"),"",IF(T552="Closed","Closed",IF(AND(T552="Not needed",Q552="",R552="",S552=""),"No action",IF(OR(Q552="",R552="",S552="",T552&lt;&gt;"Open"),"Check action details",IF(S552&lt;TODAY(),"Action overdue","Action open")))))</f>
        <v/>
      </c>
      <c r="Y552" s="8">
        <f>IF(COUNTA(A552:T552)=0,"",IF(F552="Archived","Archived",IF(OR(A552="",B552="",C552="",D552="",E552="",F552&lt;&gt;"Active",COUNTIF(Roles,B552)=0,COUNTIF(Branches,C552)=0,COUNTIF(LearningStatuses,G552)=0,COUNTIF(AssessmentRequired,K552)=0,COUNTIF(AssessmentStatuses,L552)=0,COUNTIF(ActionStatuses,T552)=0,AND(H552&lt;&gt;"",NOT(ISNUMBER(H552))),AND(I552&lt;&gt;"",OR(NOT(ISNUMBER(I552)),I552&gt;TODAY())),AND(J552&lt;&gt;"",NOT(ISNUMBER(J552))),AND(M552&lt;&gt;"",NOT(ISNUMBER(M552))),AND(N552&lt;&gt;"",OR(NOT(ISNUMBER(N552)),N552&gt;TODAY())),AND(S552&lt;&gt;"",NOT(ISNUMBER(S552))),AND(G552="Completed",OR(I552="",P552="",J552="")),AND(G552&lt;&gt;"Completed",OR(I552&lt;&gt;"",H552="")),AND(K552="No",L552&lt;&gt;"Not required"),AND(K552="Yes",OR(L552="Not required",AND(L552&lt;&gt;"Competence confirmed",M552=""))),AND(OR(L552="Competence confirmed",L552="Further support needed"),OR(N552="",O552="",P552="")),AND(L552="Further support needed",T552&lt;&gt;"Open"),X552="Check action details",AND(T552="Closed",OR(Q552="",R552="",P552=""))),"Check required fields/dates","Recorded - verify evidence")))</f>
        <v/>
      </c>
    </row>
    <row r="553" spans="1:25" ht="32" customHeight="1">
      <c r="A553" s="6"/>
      <c r="B553" s="6"/>
      <c r="C553" s="6"/>
      <c r="D553" s="6"/>
      <c r="E553" s="6"/>
      <c r="F553" s="6"/>
      <c r="G553" s="6"/>
      <c r="H553" s="7"/>
      <c r="I553" s="7"/>
      <c r="J553" s="7"/>
      <c r="K553" s="6"/>
      <c r="L553" s="6"/>
      <c r="M553" s="7"/>
      <c r="N553" s="7"/>
      <c r="O553" s="6"/>
      <c r="P553" s="6"/>
      <c r="Q553" s="6"/>
      <c r="R553" s="6"/>
      <c r="S553" s="7"/>
      <c r="T553" s="6"/>
      <c r="U553" s="8">
        <f>IF(OR(A553="",F553&lt;&gt;"Active"),"",IF(G553="Completed","Completed",IF(H553="","Missing deadline",IF(H553&lt;TODAY(),"Overdue learning",IF(H553&lt;=TODAY()+30,"Due within 30 days","Scheduled")))))</f>
        <v/>
      </c>
      <c r="V553" s="8">
        <f>IF(OR(A553="",F553&lt;&gt;"Active"),"",IF(G553&lt;&gt;"Completed","Not yet completed",IF(J553="","Missing review date",IF(J553&lt;TODAY(),"Review overdue",IF(J553&lt;=TODAY()+30,"Review within 30 days","Scheduled")))))</f>
        <v/>
      </c>
      <c r="W553" s="8">
        <f>IF(OR(A553="",F553&lt;&gt;"Active"),"",IF(K553="No","Not required",IF(K553&lt;&gt;"Yes","Check requirement",IF(L553="Further support needed","Competence concern",IF(L553="Competence confirmed","Confirmed",IF(M553="","Missing assessment due",IF(M553&lt;TODAY(),"Assessment overdue","Assessment outstanding")))))))</f>
        <v/>
      </c>
      <c r="X553" s="8">
        <f>IF(OR(A553="",F553&lt;&gt;"Active"),"",IF(T553="Closed","Closed",IF(AND(T553="Not needed",Q553="",R553="",S553=""),"No action",IF(OR(Q553="",R553="",S553="",T553&lt;&gt;"Open"),"Check action details",IF(S553&lt;TODAY(),"Action overdue","Action open")))))</f>
        <v/>
      </c>
      <c r="Y553" s="8">
        <f>IF(COUNTA(A553:T553)=0,"",IF(F553="Archived","Archived",IF(OR(A553="",B553="",C553="",D553="",E553="",F553&lt;&gt;"Active",COUNTIF(Roles,B553)=0,COUNTIF(Branches,C553)=0,COUNTIF(LearningStatuses,G553)=0,COUNTIF(AssessmentRequired,K553)=0,COUNTIF(AssessmentStatuses,L553)=0,COUNTIF(ActionStatuses,T553)=0,AND(H553&lt;&gt;"",NOT(ISNUMBER(H553))),AND(I553&lt;&gt;"",OR(NOT(ISNUMBER(I553)),I553&gt;TODAY())),AND(J553&lt;&gt;"",NOT(ISNUMBER(J553))),AND(M553&lt;&gt;"",NOT(ISNUMBER(M553))),AND(N553&lt;&gt;"",OR(NOT(ISNUMBER(N553)),N553&gt;TODAY())),AND(S553&lt;&gt;"",NOT(ISNUMBER(S553))),AND(G553="Completed",OR(I553="",P553="",J553="")),AND(G553&lt;&gt;"Completed",OR(I553&lt;&gt;"",H553="")),AND(K553="No",L553&lt;&gt;"Not required"),AND(K553="Yes",OR(L553="Not required",AND(L553&lt;&gt;"Competence confirmed",M553=""))),AND(OR(L553="Competence confirmed",L553="Further support needed"),OR(N553="",O553="",P553="")),AND(L553="Further support needed",T553&lt;&gt;"Open"),X553="Check action details",AND(T553="Closed",OR(Q553="",R553="",P553=""))),"Check required fields/dates","Recorded - verify evidence")))</f>
        <v/>
      </c>
    </row>
    <row r="554" spans="1:25" ht="32" customHeight="1">
      <c r="A554" s="6"/>
      <c r="B554" s="6"/>
      <c r="C554" s="6"/>
      <c r="D554" s="6"/>
      <c r="E554" s="6"/>
      <c r="F554" s="6"/>
      <c r="G554" s="6"/>
      <c r="H554" s="7"/>
      <c r="I554" s="7"/>
      <c r="J554" s="7"/>
      <c r="K554" s="6"/>
      <c r="L554" s="6"/>
      <c r="M554" s="7"/>
      <c r="N554" s="7"/>
      <c r="O554" s="6"/>
      <c r="P554" s="6"/>
      <c r="Q554" s="6"/>
      <c r="R554" s="6"/>
      <c r="S554" s="7"/>
      <c r="T554" s="6"/>
      <c r="U554" s="8">
        <f>IF(OR(A554="",F554&lt;&gt;"Active"),"",IF(G554="Completed","Completed",IF(H554="","Missing deadline",IF(H554&lt;TODAY(),"Overdue learning",IF(H554&lt;=TODAY()+30,"Due within 30 days","Scheduled")))))</f>
        <v/>
      </c>
      <c r="V554" s="8">
        <f>IF(OR(A554="",F554&lt;&gt;"Active"),"",IF(G554&lt;&gt;"Completed","Not yet completed",IF(J554="","Missing review date",IF(J554&lt;TODAY(),"Review overdue",IF(J554&lt;=TODAY()+30,"Review within 30 days","Scheduled")))))</f>
        <v/>
      </c>
      <c r="W554" s="8">
        <f>IF(OR(A554="",F554&lt;&gt;"Active"),"",IF(K554="No","Not required",IF(K554&lt;&gt;"Yes","Check requirement",IF(L554="Further support needed","Competence concern",IF(L554="Competence confirmed","Confirmed",IF(M554="","Missing assessment due",IF(M554&lt;TODAY(),"Assessment overdue","Assessment outstanding")))))))</f>
        <v/>
      </c>
      <c r="X554" s="8">
        <f>IF(OR(A554="",F554&lt;&gt;"Active"),"",IF(T554="Closed","Closed",IF(AND(T554="Not needed",Q554="",R554="",S554=""),"No action",IF(OR(Q554="",R554="",S554="",T554&lt;&gt;"Open"),"Check action details",IF(S554&lt;TODAY(),"Action overdue","Action open")))))</f>
        <v/>
      </c>
      <c r="Y554" s="8">
        <f>IF(COUNTA(A554:T554)=0,"",IF(F554="Archived","Archived",IF(OR(A554="",B554="",C554="",D554="",E554="",F554&lt;&gt;"Active",COUNTIF(Roles,B554)=0,COUNTIF(Branches,C554)=0,COUNTIF(LearningStatuses,G554)=0,COUNTIF(AssessmentRequired,K554)=0,COUNTIF(AssessmentStatuses,L554)=0,COUNTIF(ActionStatuses,T554)=0,AND(H554&lt;&gt;"",NOT(ISNUMBER(H554))),AND(I554&lt;&gt;"",OR(NOT(ISNUMBER(I554)),I554&gt;TODAY())),AND(J554&lt;&gt;"",NOT(ISNUMBER(J554))),AND(M554&lt;&gt;"",NOT(ISNUMBER(M554))),AND(N554&lt;&gt;"",OR(NOT(ISNUMBER(N554)),N554&gt;TODAY())),AND(S554&lt;&gt;"",NOT(ISNUMBER(S554))),AND(G554="Completed",OR(I554="",P554="",J554="")),AND(G554&lt;&gt;"Completed",OR(I554&lt;&gt;"",H554="")),AND(K554="No",L554&lt;&gt;"Not required"),AND(K554="Yes",OR(L554="Not required",AND(L554&lt;&gt;"Competence confirmed",M554=""))),AND(OR(L554="Competence confirmed",L554="Further support needed"),OR(N554="",O554="",P554="")),AND(L554="Further support needed",T554&lt;&gt;"Open"),X554="Check action details",AND(T554="Closed",OR(Q554="",R554="",P554=""))),"Check required fields/dates","Recorded - verify evidence")))</f>
        <v/>
      </c>
    </row>
    <row r="555" spans="1:25" ht="32" customHeight="1">
      <c r="A555" s="6"/>
      <c r="B555" s="6"/>
      <c r="C555" s="6"/>
      <c r="D555" s="6"/>
      <c r="E555" s="6"/>
      <c r="F555" s="6"/>
      <c r="G555" s="6"/>
      <c r="H555" s="7"/>
      <c r="I555" s="7"/>
      <c r="J555" s="7"/>
      <c r="K555" s="6"/>
      <c r="L555" s="6"/>
      <c r="M555" s="7"/>
      <c r="N555" s="7"/>
      <c r="O555" s="6"/>
      <c r="P555" s="6"/>
      <c r="Q555" s="6"/>
      <c r="R555" s="6"/>
      <c r="S555" s="7"/>
      <c r="T555" s="6"/>
      <c r="U555" s="8">
        <f>IF(OR(A555="",F555&lt;&gt;"Active"),"",IF(G555="Completed","Completed",IF(H555="","Missing deadline",IF(H555&lt;TODAY(),"Overdue learning",IF(H555&lt;=TODAY()+30,"Due within 30 days","Scheduled")))))</f>
        <v/>
      </c>
      <c r="V555" s="8">
        <f>IF(OR(A555="",F555&lt;&gt;"Active"),"",IF(G555&lt;&gt;"Completed","Not yet completed",IF(J555="","Missing review date",IF(J555&lt;TODAY(),"Review overdue",IF(J555&lt;=TODAY()+30,"Review within 30 days","Scheduled")))))</f>
        <v/>
      </c>
      <c r="W555" s="8">
        <f>IF(OR(A555="",F555&lt;&gt;"Active"),"",IF(K555="No","Not required",IF(K555&lt;&gt;"Yes","Check requirement",IF(L555="Further support needed","Competence concern",IF(L555="Competence confirmed","Confirmed",IF(M555="","Missing assessment due",IF(M555&lt;TODAY(),"Assessment overdue","Assessment outstanding")))))))</f>
        <v/>
      </c>
      <c r="X555" s="8">
        <f>IF(OR(A555="",F555&lt;&gt;"Active"),"",IF(T555="Closed","Closed",IF(AND(T555="Not needed",Q555="",R555="",S555=""),"No action",IF(OR(Q555="",R555="",S555="",T555&lt;&gt;"Open"),"Check action details",IF(S555&lt;TODAY(),"Action overdue","Action open")))))</f>
        <v/>
      </c>
      <c r="Y555" s="8">
        <f>IF(COUNTA(A555:T555)=0,"",IF(F555="Archived","Archived",IF(OR(A555="",B555="",C555="",D555="",E555="",F555&lt;&gt;"Active",COUNTIF(Roles,B555)=0,COUNTIF(Branches,C555)=0,COUNTIF(LearningStatuses,G555)=0,COUNTIF(AssessmentRequired,K555)=0,COUNTIF(AssessmentStatuses,L555)=0,COUNTIF(ActionStatuses,T555)=0,AND(H555&lt;&gt;"",NOT(ISNUMBER(H555))),AND(I555&lt;&gt;"",OR(NOT(ISNUMBER(I555)),I555&gt;TODAY())),AND(J555&lt;&gt;"",NOT(ISNUMBER(J555))),AND(M555&lt;&gt;"",NOT(ISNUMBER(M555))),AND(N555&lt;&gt;"",OR(NOT(ISNUMBER(N555)),N555&gt;TODAY())),AND(S555&lt;&gt;"",NOT(ISNUMBER(S555))),AND(G555="Completed",OR(I555="",P555="",J555="")),AND(G555&lt;&gt;"Completed",OR(I555&lt;&gt;"",H555="")),AND(K555="No",L555&lt;&gt;"Not required"),AND(K555="Yes",OR(L555="Not required",AND(L555&lt;&gt;"Competence confirmed",M555=""))),AND(OR(L555="Competence confirmed",L555="Further support needed"),OR(N555="",O555="",P555="")),AND(L555="Further support needed",T555&lt;&gt;"Open"),X555="Check action details",AND(T555="Closed",OR(Q555="",R555="",P555=""))),"Check required fields/dates","Recorded - verify evidence")))</f>
        <v/>
      </c>
    </row>
    <row r="556" spans="1:25" ht="32" customHeight="1">
      <c r="A556" s="6"/>
      <c r="B556" s="6"/>
      <c r="C556" s="6"/>
      <c r="D556" s="6"/>
      <c r="E556" s="6"/>
      <c r="F556" s="6"/>
      <c r="G556" s="6"/>
      <c r="H556" s="7"/>
      <c r="I556" s="7"/>
      <c r="J556" s="7"/>
      <c r="K556" s="6"/>
      <c r="L556" s="6"/>
      <c r="M556" s="7"/>
      <c r="N556" s="7"/>
      <c r="O556" s="6"/>
      <c r="P556" s="6"/>
      <c r="Q556" s="6"/>
      <c r="R556" s="6"/>
      <c r="S556" s="7"/>
      <c r="T556" s="6"/>
      <c r="U556" s="8">
        <f>IF(OR(A556="",F556&lt;&gt;"Active"),"",IF(G556="Completed","Completed",IF(H556="","Missing deadline",IF(H556&lt;TODAY(),"Overdue learning",IF(H556&lt;=TODAY()+30,"Due within 30 days","Scheduled")))))</f>
        <v/>
      </c>
      <c r="V556" s="8">
        <f>IF(OR(A556="",F556&lt;&gt;"Active"),"",IF(G556&lt;&gt;"Completed","Not yet completed",IF(J556="","Missing review date",IF(J556&lt;TODAY(),"Review overdue",IF(J556&lt;=TODAY()+30,"Review within 30 days","Scheduled")))))</f>
        <v/>
      </c>
      <c r="W556" s="8">
        <f>IF(OR(A556="",F556&lt;&gt;"Active"),"",IF(K556="No","Not required",IF(K556&lt;&gt;"Yes","Check requirement",IF(L556="Further support needed","Competence concern",IF(L556="Competence confirmed","Confirmed",IF(M556="","Missing assessment due",IF(M556&lt;TODAY(),"Assessment overdue","Assessment outstanding")))))))</f>
        <v/>
      </c>
      <c r="X556" s="8">
        <f>IF(OR(A556="",F556&lt;&gt;"Active"),"",IF(T556="Closed","Closed",IF(AND(T556="Not needed",Q556="",R556="",S556=""),"No action",IF(OR(Q556="",R556="",S556="",T556&lt;&gt;"Open"),"Check action details",IF(S556&lt;TODAY(),"Action overdue","Action open")))))</f>
        <v/>
      </c>
      <c r="Y556" s="8">
        <f>IF(COUNTA(A556:T556)=0,"",IF(F556="Archived","Archived",IF(OR(A556="",B556="",C556="",D556="",E556="",F556&lt;&gt;"Active",COUNTIF(Roles,B556)=0,COUNTIF(Branches,C556)=0,COUNTIF(LearningStatuses,G556)=0,COUNTIF(AssessmentRequired,K556)=0,COUNTIF(AssessmentStatuses,L556)=0,COUNTIF(ActionStatuses,T556)=0,AND(H556&lt;&gt;"",NOT(ISNUMBER(H556))),AND(I556&lt;&gt;"",OR(NOT(ISNUMBER(I556)),I556&gt;TODAY())),AND(J556&lt;&gt;"",NOT(ISNUMBER(J556))),AND(M556&lt;&gt;"",NOT(ISNUMBER(M556))),AND(N556&lt;&gt;"",OR(NOT(ISNUMBER(N556)),N556&gt;TODAY())),AND(S556&lt;&gt;"",NOT(ISNUMBER(S556))),AND(G556="Completed",OR(I556="",P556="",J556="")),AND(G556&lt;&gt;"Completed",OR(I556&lt;&gt;"",H556="")),AND(K556="No",L556&lt;&gt;"Not required"),AND(K556="Yes",OR(L556="Not required",AND(L556&lt;&gt;"Competence confirmed",M556=""))),AND(OR(L556="Competence confirmed",L556="Further support needed"),OR(N556="",O556="",P556="")),AND(L556="Further support needed",T556&lt;&gt;"Open"),X556="Check action details",AND(T556="Closed",OR(Q556="",R556="",P556=""))),"Check required fields/dates","Recorded - verify evidence")))</f>
        <v/>
      </c>
    </row>
    <row r="557" spans="1:25" ht="32" customHeight="1">
      <c r="A557" s="6"/>
      <c r="B557" s="6"/>
      <c r="C557" s="6"/>
      <c r="D557" s="6"/>
      <c r="E557" s="6"/>
      <c r="F557" s="6"/>
      <c r="G557" s="6"/>
      <c r="H557" s="7"/>
      <c r="I557" s="7"/>
      <c r="J557" s="7"/>
      <c r="K557" s="6"/>
      <c r="L557" s="6"/>
      <c r="M557" s="7"/>
      <c r="N557" s="7"/>
      <c r="O557" s="6"/>
      <c r="P557" s="6"/>
      <c r="Q557" s="6"/>
      <c r="R557" s="6"/>
      <c r="S557" s="7"/>
      <c r="T557" s="6"/>
      <c r="U557" s="8">
        <f>IF(OR(A557="",F557&lt;&gt;"Active"),"",IF(G557="Completed","Completed",IF(H557="","Missing deadline",IF(H557&lt;TODAY(),"Overdue learning",IF(H557&lt;=TODAY()+30,"Due within 30 days","Scheduled")))))</f>
        <v/>
      </c>
      <c r="V557" s="8">
        <f>IF(OR(A557="",F557&lt;&gt;"Active"),"",IF(G557&lt;&gt;"Completed","Not yet completed",IF(J557="","Missing review date",IF(J557&lt;TODAY(),"Review overdue",IF(J557&lt;=TODAY()+30,"Review within 30 days","Scheduled")))))</f>
        <v/>
      </c>
      <c r="W557" s="8">
        <f>IF(OR(A557="",F557&lt;&gt;"Active"),"",IF(K557="No","Not required",IF(K557&lt;&gt;"Yes","Check requirement",IF(L557="Further support needed","Competence concern",IF(L557="Competence confirmed","Confirmed",IF(M557="","Missing assessment due",IF(M557&lt;TODAY(),"Assessment overdue","Assessment outstanding")))))))</f>
        <v/>
      </c>
      <c r="X557" s="8">
        <f>IF(OR(A557="",F557&lt;&gt;"Active"),"",IF(T557="Closed","Closed",IF(AND(T557="Not needed",Q557="",R557="",S557=""),"No action",IF(OR(Q557="",R557="",S557="",T557&lt;&gt;"Open"),"Check action details",IF(S557&lt;TODAY(),"Action overdue","Action open")))))</f>
        <v/>
      </c>
      <c r="Y557" s="8">
        <f>IF(COUNTA(A557:T557)=0,"",IF(F557="Archived","Archived",IF(OR(A557="",B557="",C557="",D557="",E557="",F557&lt;&gt;"Active",COUNTIF(Roles,B557)=0,COUNTIF(Branches,C557)=0,COUNTIF(LearningStatuses,G557)=0,COUNTIF(AssessmentRequired,K557)=0,COUNTIF(AssessmentStatuses,L557)=0,COUNTIF(ActionStatuses,T557)=0,AND(H557&lt;&gt;"",NOT(ISNUMBER(H557))),AND(I557&lt;&gt;"",OR(NOT(ISNUMBER(I557)),I557&gt;TODAY())),AND(J557&lt;&gt;"",NOT(ISNUMBER(J557))),AND(M557&lt;&gt;"",NOT(ISNUMBER(M557))),AND(N557&lt;&gt;"",OR(NOT(ISNUMBER(N557)),N557&gt;TODAY())),AND(S557&lt;&gt;"",NOT(ISNUMBER(S557))),AND(G557="Completed",OR(I557="",P557="",J557="")),AND(G557&lt;&gt;"Completed",OR(I557&lt;&gt;"",H557="")),AND(K557="No",L557&lt;&gt;"Not required"),AND(K557="Yes",OR(L557="Not required",AND(L557&lt;&gt;"Competence confirmed",M557=""))),AND(OR(L557="Competence confirmed",L557="Further support needed"),OR(N557="",O557="",P557="")),AND(L557="Further support needed",T557&lt;&gt;"Open"),X557="Check action details",AND(T557="Closed",OR(Q557="",R557="",P557=""))),"Check required fields/dates","Recorded - verify evidence")))</f>
        <v/>
      </c>
    </row>
    <row r="558" spans="1:25" ht="32" customHeight="1">
      <c r="A558" s="6"/>
      <c r="B558" s="6"/>
      <c r="C558" s="6"/>
      <c r="D558" s="6"/>
      <c r="E558" s="6"/>
      <c r="F558" s="6"/>
      <c r="G558" s="6"/>
      <c r="H558" s="7"/>
      <c r="I558" s="7"/>
      <c r="J558" s="7"/>
      <c r="K558" s="6"/>
      <c r="L558" s="6"/>
      <c r="M558" s="7"/>
      <c r="N558" s="7"/>
      <c r="O558" s="6"/>
      <c r="P558" s="6"/>
      <c r="Q558" s="6"/>
      <c r="R558" s="6"/>
      <c r="S558" s="7"/>
      <c r="T558" s="6"/>
      <c r="U558" s="8">
        <f>IF(OR(A558="",F558&lt;&gt;"Active"),"",IF(G558="Completed","Completed",IF(H558="","Missing deadline",IF(H558&lt;TODAY(),"Overdue learning",IF(H558&lt;=TODAY()+30,"Due within 30 days","Scheduled")))))</f>
        <v/>
      </c>
      <c r="V558" s="8">
        <f>IF(OR(A558="",F558&lt;&gt;"Active"),"",IF(G558&lt;&gt;"Completed","Not yet completed",IF(J558="","Missing review date",IF(J558&lt;TODAY(),"Review overdue",IF(J558&lt;=TODAY()+30,"Review within 30 days","Scheduled")))))</f>
        <v/>
      </c>
      <c r="W558" s="8">
        <f>IF(OR(A558="",F558&lt;&gt;"Active"),"",IF(K558="No","Not required",IF(K558&lt;&gt;"Yes","Check requirement",IF(L558="Further support needed","Competence concern",IF(L558="Competence confirmed","Confirmed",IF(M558="","Missing assessment due",IF(M558&lt;TODAY(),"Assessment overdue","Assessment outstanding")))))))</f>
        <v/>
      </c>
      <c r="X558" s="8">
        <f>IF(OR(A558="",F558&lt;&gt;"Active"),"",IF(T558="Closed","Closed",IF(AND(T558="Not needed",Q558="",R558="",S558=""),"No action",IF(OR(Q558="",R558="",S558="",T558&lt;&gt;"Open"),"Check action details",IF(S558&lt;TODAY(),"Action overdue","Action open")))))</f>
        <v/>
      </c>
      <c r="Y558" s="8">
        <f>IF(COUNTA(A558:T558)=0,"",IF(F558="Archived","Archived",IF(OR(A558="",B558="",C558="",D558="",E558="",F558&lt;&gt;"Active",COUNTIF(Roles,B558)=0,COUNTIF(Branches,C558)=0,COUNTIF(LearningStatuses,G558)=0,COUNTIF(AssessmentRequired,K558)=0,COUNTIF(AssessmentStatuses,L558)=0,COUNTIF(ActionStatuses,T558)=0,AND(H558&lt;&gt;"",NOT(ISNUMBER(H558))),AND(I558&lt;&gt;"",OR(NOT(ISNUMBER(I558)),I558&gt;TODAY())),AND(J558&lt;&gt;"",NOT(ISNUMBER(J558))),AND(M558&lt;&gt;"",NOT(ISNUMBER(M558))),AND(N558&lt;&gt;"",OR(NOT(ISNUMBER(N558)),N558&gt;TODAY())),AND(S558&lt;&gt;"",NOT(ISNUMBER(S558))),AND(G558="Completed",OR(I558="",P558="",J558="")),AND(G558&lt;&gt;"Completed",OR(I558&lt;&gt;"",H558="")),AND(K558="No",L558&lt;&gt;"Not required"),AND(K558="Yes",OR(L558="Not required",AND(L558&lt;&gt;"Competence confirmed",M558=""))),AND(OR(L558="Competence confirmed",L558="Further support needed"),OR(N558="",O558="",P558="")),AND(L558="Further support needed",T558&lt;&gt;"Open"),X558="Check action details",AND(T558="Closed",OR(Q558="",R558="",P558=""))),"Check required fields/dates","Recorded - verify evidence")))</f>
        <v/>
      </c>
    </row>
    <row r="559" spans="1:25" ht="32" customHeight="1">
      <c r="A559" s="6"/>
      <c r="B559" s="6"/>
      <c r="C559" s="6"/>
      <c r="D559" s="6"/>
      <c r="E559" s="6"/>
      <c r="F559" s="6"/>
      <c r="G559" s="6"/>
      <c r="H559" s="7"/>
      <c r="I559" s="7"/>
      <c r="J559" s="7"/>
      <c r="K559" s="6"/>
      <c r="L559" s="6"/>
      <c r="M559" s="7"/>
      <c r="N559" s="7"/>
      <c r="O559" s="6"/>
      <c r="P559" s="6"/>
      <c r="Q559" s="6"/>
      <c r="R559" s="6"/>
      <c r="S559" s="7"/>
      <c r="T559" s="6"/>
      <c r="U559" s="8">
        <f>IF(OR(A559="",F559&lt;&gt;"Active"),"",IF(G559="Completed","Completed",IF(H559="","Missing deadline",IF(H559&lt;TODAY(),"Overdue learning",IF(H559&lt;=TODAY()+30,"Due within 30 days","Scheduled")))))</f>
        <v/>
      </c>
      <c r="V559" s="8">
        <f>IF(OR(A559="",F559&lt;&gt;"Active"),"",IF(G559&lt;&gt;"Completed","Not yet completed",IF(J559="","Missing review date",IF(J559&lt;TODAY(),"Review overdue",IF(J559&lt;=TODAY()+30,"Review within 30 days","Scheduled")))))</f>
        <v/>
      </c>
      <c r="W559" s="8">
        <f>IF(OR(A559="",F559&lt;&gt;"Active"),"",IF(K559="No","Not required",IF(K559&lt;&gt;"Yes","Check requirement",IF(L559="Further support needed","Competence concern",IF(L559="Competence confirmed","Confirmed",IF(M559="","Missing assessment due",IF(M559&lt;TODAY(),"Assessment overdue","Assessment outstanding")))))))</f>
        <v/>
      </c>
      <c r="X559" s="8">
        <f>IF(OR(A559="",F559&lt;&gt;"Active"),"",IF(T559="Closed","Closed",IF(AND(T559="Not needed",Q559="",R559="",S559=""),"No action",IF(OR(Q559="",R559="",S559="",T559&lt;&gt;"Open"),"Check action details",IF(S559&lt;TODAY(),"Action overdue","Action open")))))</f>
        <v/>
      </c>
      <c r="Y559" s="8">
        <f>IF(COUNTA(A559:T559)=0,"",IF(F559="Archived","Archived",IF(OR(A559="",B559="",C559="",D559="",E559="",F559&lt;&gt;"Active",COUNTIF(Roles,B559)=0,COUNTIF(Branches,C559)=0,COUNTIF(LearningStatuses,G559)=0,COUNTIF(AssessmentRequired,K559)=0,COUNTIF(AssessmentStatuses,L559)=0,COUNTIF(ActionStatuses,T559)=0,AND(H559&lt;&gt;"",NOT(ISNUMBER(H559))),AND(I559&lt;&gt;"",OR(NOT(ISNUMBER(I559)),I559&gt;TODAY())),AND(J559&lt;&gt;"",NOT(ISNUMBER(J559))),AND(M559&lt;&gt;"",NOT(ISNUMBER(M559))),AND(N559&lt;&gt;"",OR(NOT(ISNUMBER(N559)),N559&gt;TODAY())),AND(S559&lt;&gt;"",NOT(ISNUMBER(S559))),AND(G559="Completed",OR(I559="",P559="",J559="")),AND(G559&lt;&gt;"Completed",OR(I559&lt;&gt;"",H559="")),AND(K559="No",L559&lt;&gt;"Not required"),AND(K559="Yes",OR(L559="Not required",AND(L559&lt;&gt;"Competence confirmed",M559=""))),AND(OR(L559="Competence confirmed",L559="Further support needed"),OR(N559="",O559="",P559="")),AND(L559="Further support needed",T559&lt;&gt;"Open"),X559="Check action details",AND(T559="Closed",OR(Q559="",R559="",P559=""))),"Check required fields/dates","Recorded - verify evidence")))</f>
        <v/>
      </c>
    </row>
    <row r="560" spans="1:25" ht="32" customHeight="1">
      <c r="A560" s="6"/>
      <c r="B560" s="6"/>
      <c r="C560" s="6"/>
      <c r="D560" s="6"/>
      <c r="E560" s="6"/>
      <c r="F560" s="6"/>
      <c r="G560" s="6"/>
      <c r="H560" s="7"/>
      <c r="I560" s="7"/>
      <c r="J560" s="7"/>
      <c r="K560" s="6"/>
      <c r="L560" s="6"/>
      <c r="M560" s="7"/>
      <c r="N560" s="7"/>
      <c r="O560" s="6"/>
      <c r="P560" s="6"/>
      <c r="Q560" s="6"/>
      <c r="R560" s="6"/>
      <c r="S560" s="7"/>
      <c r="T560" s="6"/>
      <c r="U560" s="8">
        <f>IF(OR(A560="",F560&lt;&gt;"Active"),"",IF(G560="Completed","Completed",IF(H560="","Missing deadline",IF(H560&lt;TODAY(),"Overdue learning",IF(H560&lt;=TODAY()+30,"Due within 30 days","Scheduled")))))</f>
        <v/>
      </c>
      <c r="V560" s="8">
        <f>IF(OR(A560="",F560&lt;&gt;"Active"),"",IF(G560&lt;&gt;"Completed","Not yet completed",IF(J560="","Missing review date",IF(J560&lt;TODAY(),"Review overdue",IF(J560&lt;=TODAY()+30,"Review within 30 days","Scheduled")))))</f>
        <v/>
      </c>
      <c r="W560" s="8">
        <f>IF(OR(A560="",F560&lt;&gt;"Active"),"",IF(K560="No","Not required",IF(K560&lt;&gt;"Yes","Check requirement",IF(L560="Further support needed","Competence concern",IF(L560="Competence confirmed","Confirmed",IF(M560="","Missing assessment due",IF(M560&lt;TODAY(),"Assessment overdue","Assessment outstanding")))))))</f>
        <v/>
      </c>
      <c r="X560" s="8">
        <f>IF(OR(A560="",F560&lt;&gt;"Active"),"",IF(T560="Closed","Closed",IF(AND(T560="Not needed",Q560="",R560="",S560=""),"No action",IF(OR(Q560="",R560="",S560="",T560&lt;&gt;"Open"),"Check action details",IF(S560&lt;TODAY(),"Action overdue","Action open")))))</f>
        <v/>
      </c>
      <c r="Y560" s="8">
        <f>IF(COUNTA(A560:T560)=0,"",IF(F560="Archived","Archived",IF(OR(A560="",B560="",C560="",D560="",E560="",F560&lt;&gt;"Active",COUNTIF(Roles,B560)=0,COUNTIF(Branches,C560)=0,COUNTIF(LearningStatuses,G560)=0,COUNTIF(AssessmentRequired,K560)=0,COUNTIF(AssessmentStatuses,L560)=0,COUNTIF(ActionStatuses,T560)=0,AND(H560&lt;&gt;"",NOT(ISNUMBER(H560))),AND(I560&lt;&gt;"",OR(NOT(ISNUMBER(I560)),I560&gt;TODAY())),AND(J560&lt;&gt;"",NOT(ISNUMBER(J560))),AND(M560&lt;&gt;"",NOT(ISNUMBER(M560))),AND(N560&lt;&gt;"",OR(NOT(ISNUMBER(N560)),N560&gt;TODAY())),AND(S560&lt;&gt;"",NOT(ISNUMBER(S560))),AND(G560="Completed",OR(I560="",P560="",J560="")),AND(G560&lt;&gt;"Completed",OR(I560&lt;&gt;"",H560="")),AND(K560="No",L560&lt;&gt;"Not required"),AND(K560="Yes",OR(L560="Not required",AND(L560&lt;&gt;"Competence confirmed",M560=""))),AND(OR(L560="Competence confirmed",L560="Further support needed"),OR(N560="",O560="",P560="")),AND(L560="Further support needed",T560&lt;&gt;"Open"),X560="Check action details",AND(T560="Closed",OR(Q560="",R560="",P560=""))),"Check required fields/dates","Recorded - verify evidence")))</f>
        <v/>
      </c>
    </row>
    <row r="561" spans="1:25" ht="32" customHeight="1">
      <c r="A561" s="6"/>
      <c r="B561" s="6"/>
      <c r="C561" s="6"/>
      <c r="D561" s="6"/>
      <c r="E561" s="6"/>
      <c r="F561" s="6"/>
      <c r="G561" s="6"/>
      <c r="H561" s="7"/>
      <c r="I561" s="7"/>
      <c r="J561" s="7"/>
      <c r="K561" s="6"/>
      <c r="L561" s="6"/>
      <c r="M561" s="7"/>
      <c r="N561" s="7"/>
      <c r="O561" s="6"/>
      <c r="P561" s="6"/>
      <c r="Q561" s="6"/>
      <c r="R561" s="6"/>
      <c r="S561" s="7"/>
      <c r="T561" s="6"/>
      <c r="U561" s="8">
        <f>IF(OR(A561="",F561&lt;&gt;"Active"),"",IF(G561="Completed","Completed",IF(H561="","Missing deadline",IF(H561&lt;TODAY(),"Overdue learning",IF(H561&lt;=TODAY()+30,"Due within 30 days","Scheduled")))))</f>
        <v/>
      </c>
      <c r="V561" s="8">
        <f>IF(OR(A561="",F561&lt;&gt;"Active"),"",IF(G561&lt;&gt;"Completed","Not yet completed",IF(J561="","Missing review date",IF(J561&lt;TODAY(),"Review overdue",IF(J561&lt;=TODAY()+30,"Review within 30 days","Scheduled")))))</f>
        <v/>
      </c>
      <c r="W561" s="8">
        <f>IF(OR(A561="",F561&lt;&gt;"Active"),"",IF(K561="No","Not required",IF(K561&lt;&gt;"Yes","Check requirement",IF(L561="Further support needed","Competence concern",IF(L561="Competence confirmed","Confirmed",IF(M561="","Missing assessment due",IF(M561&lt;TODAY(),"Assessment overdue","Assessment outstanding")))))))</f>
        <v/>
      </c>
      <c r="X561" s="8">
        <f>IF(OR(A561="",F561&lt;&gt;"Active"),"",IF(T561="Closed","Closed",IF(AND(T561="Not needed",Q561="",R561="",S561=""),"No action",IF(OR(Q561="",R561="",S561="",T561&lt;&gt;"Open"),"Check action details",IF(S561&lt;TODAY(),"Action overdue","Action open")))))</f>
        <v/>
      </c>
      <c r="Y561" s="8">
        <f>IF(COUNTA(A561:T561)=0,"",IF(F561="Archived","Archived",IF(OR(A561="",B561="",C561="",D561="",E561="",F561&lt;&gt;"Active",COUNTIF(Roles,B561)=0,COUNTIF(Branches,C561)=0,COUNTIF(LearningStatuses,G561)=0,COUNTIF(AssessmentRequired,K561)=0,COUNTIF(AssessmentStatuses,L561)=0,COUNTIF(ActionStatuses,T561)=0,AND(H561&lt;&gt;"",NOT(ISNUMBER(H561))),AND(I561&lt;&gt;"",OR(NOT(ISNUMBER(I561)),I561&gt;TODAY())),AND(J561&lt;&gt;"",NOT(ISNUMBER(J561))),AND(M561&lt;&gt;"",NOT(ISNUMBER(M561))),AND(N561&lt;&gt;"",OR(NOT(ISNUMBER(N561)),N561&gt;TODAY())),AND(S561&lt;&gt;"",NOT(ISNUMBER(S561))),AND(G561="Completed",OR(I561="",P561="",J561="")),AND(G561&lt;&gt;"Completed",OR(I561&lt;&gt;"",H561="")),AND(K561="No",L561&lt;&gt;"Not required"),AND(K561="Yes",OR(L561="Not required",AND(L561&lt;&gt;"Competence confirmed",M561=""))),AND(OR(L561="Competence confirmed",L561="Further support needed"),OR(N561="",O561="",P561="")),AND(L561="Further support needed",T561&lt;&gt;"Open"),X561="Check action details",AND(T561="Closed",OR(Q561="",R561="",P561=""))),"Check required fields/dates","Recorded - verify evidence")))</f>
        <v/>
      </c>
    </row>
    <row r="562" spans="1:25" ht="32" customHeight="1">
      <c r="A562" s="6"/>
      <c r="B562" s="6"/>
      <c r="C562" s="6"/>
      <c r="D562" s="6"/>
      <c r="E562" s="6"/>
      <c r="F562" s="6"/>
      <c r="G562" s="6"/>
      <c r="H562" s="7"/>
      <c r="I562" s="7"/>
      <c r="J562" s="7"/>
      <c r="K562" s="6"/>
      <c r="L562" s="6"/>
      <c r="M562" s="7"/>
      <c r="N562" s="7"/>
      <c r="O562" s="6"/>
      <c r="P562" s="6"/>
      <c r="Q562" s="6"/>
      <c r="R562" s="6"/>
      <c r="S562" s="7"/>
      <c r="T562" s="6"/>
      <c r="U562" s="8">
        <f>IF(OR(A562="",F562&lt;&gt;"Active"),"",IF(G562="Completed","Completed",IF(H562="","Missing deadline",IF(H562&lt;TODAY(),"Overdue learning",IF(H562&lt;=TODAY()+30,"Due within 30 days","Scheduled")))))</f>
        <v/>
      </c>
      <c r="V562" s="8">
        <f>IF(OR(A562="",F562&lt;&gt;"Active"),"",IF(G562&lt;&gt;"Completed","Not yet completed",IF(J562="","Missing review date",IF(J562&lt;TODAY(),"Review overdue",IF(J562&lt;=TODAY()+30,"Review within 30 days","Scheduled")))))</f>
        <v/>
      </c>
      <c r="W562" s="8">
        <f>IF(OR(A562="",F562&lt;&gt;"Active"),"",IF(K562="No","Not required",IF(K562&lt;&gt;"Yes","Check requirement",IF(L562="Further support needed","Competence concern",IF(L562="Competence confirmed","Confirmed",IF(M562="","Missing assessment due",IF(M562&lt;TODAY(),"Assessment overdue","Assessment outstanding")))))))</f>
        <v/>
      </c>
      <c r="X562" s="8">
        <f>IF(OR(A562="",F562&lt;&gt;"Active"),"",IF(T562="Closed","Closed",IF(AND(T562="Not needed",Q562="",R562="",S562=""),"No action",IF(OR(Q562="",R562="",S562="",T562&lt;&gt;"Open"),"Check action details",IF(S562&lt;TODAY(),"Action overdue","Action open")))))</f>
        <v/>
      </c>
      <c r="Y562" s="8">
        <f>IF(COUNTA(A562:T562)=0,"",IF(F562="Archived","Archived",IF(OR(A562="",B562="",C562="",D562="",E562="",F562&lt;&gt;"Active",COUNTIF(Roles,B562)=0,COUNTIF(Branches,C562)=0,COUNTIF(LearningStatuses,G562)=0,COUNTIF(AssessmentRequired,K562)=0,COUNTIF(AssessmentStatuses,L562)=0,COUNTIF(ActionStatuses,T562)=0,AND(H562&lt;&gt;"",NOT(ISNUMBER(H562))),AND(I562&lt;&gt;"",OR(NOT(ISNUMBER(I562)),I562&gt;TODAY())),AND(J562&lt;&gt;"",NOT(ISNUMBER(J562))),AND(M562&lt;&gt;"",NOT(ISNUMBER(M562))),AND(N562&lt;&gt;"",OR(NOT(ISNUMBER(N562)),N562&gt;TODAY())),AND(S562&lt;&gt;"",NOT(ISNUMBER(S562))),AND(G562="Completed",OR(I562="",P562="",J562="")),AND(G562&lt;&gt;"Completed",OR(I562&lt;&gt;"",H562="")),AND(K562="No",L562&lt;&gt;"Not required"),AND(K562="Yes",OR(L562="Not required",AND(L562&lt;&gt;"Competence confirmed",M562=""))),AND(OR(L562="Competence confirmed",L562="Further support needed"),OR(N562="",O562="",P562="")),AND(L562="Further support needed",T562&lt;&gt;"Open"),X562="Check action details",AND(T562="Closed",OR(Q562="",R562="",P562=""))),"Check required fields/dates","Recorded - verify evidence")))</f>
        <v/>
      </c>
    </row>
    <row r="563" spans="1:25" ht="32" customHeight="1">
      <c r="A563" s="6"/>
      <c r="B563" s="6"/>
      <c r="C563" s="6"/>
      <c r="D563" s="6"/>
      <c r="E563" s="6"/>
      <c r="F563" s="6"/>
      <c r="G563" s="6"/>
      <c r="H563" s="7"/>
      <c r="I563" s="7"/>
      <c r="J563" s="7"/>
      <c r="K563" s="6"/>
      <c r="L563" s="6"/>
      <c r="M563" s="7"/>
      <c r="N563" s="7"/>
      <c r="O563" s="6"/>
      <c r="P563" s="6"/>
      <c r="Q563" s="6"/>
      <c r="R563" s="6"/>
      <c r="S563" s="7"/>
      <c r="T563" s="6"/>
      <c r="U563" s="8">
        <f>IF(OR(A563="",F563&lt;&gt;"Active"),"",IF(G563="Completed","Completed",IF(H563="","Missing deadline",IF(H563&lt;TODAY(),"Overdue learning",IF(H563&lt;=TODAY()+30,"Due within 30 days","Scheduled")))))</f>
        <v/>
      </c>
      <c r="V563" s="8">
        <f>IF(OR(A563="",F563&lt;&gt;"Active"),"",IF(G563&lt;&gt;"Completed","Not yet completed",IF(J563="","Missing review date",IF(J563&lt;TODAY(),"Review overdue",IF(J563&lt;=TODAY()+30,"Review within 30 days","Scheduled")))))</f>
        <v/>
      </c>
      <c r="W563" s="8">
        <f>IF(OR(A563="",F563&lt;&gt;"Active"),"",IF(K563="No","Not required",IF(K563&lt;&gt;"Yes","Check requirement",IF(L563="Further support needed","Competence concern",IF(L563="Competence confirmed","Confirmed",IF(M563="","Missing assessment due",IF(M563&lt;TODAY(),"Assessment overdue","Assessment outstanding")))))))</f>
        <v/>
      </c>
      <c r="X563" s="8">
        <f>IF(OR(A563="",F563&lt;&gt;"Active"),"",IF(T563="Closed","Closed",IF(AND(T563="Not needed",Q563="",R563="",S563=""),"No action",IF(OR(Q563="",R563="",S563="",T563&lt;&gt;"Open"),"Check action details",IF(S563&lt;TODAY(),"Action overdue","Action open")))))</f>
        <v/>
      </c>
      <c r="Y563" s="8">
        <f>IF(COUNTA(A563:T563)=0,"",IF(F563="Archived","Archived",IF(OR(A563="",B563="",C563="",D563="",E563="",F563&lt;&gt;"Active",COUNTIF(Roles,B563)=0,COUNTIF(Branches,C563)=0,COUNTIF(LearningStatuses,G563)=0,COUNTIF(AssessmentRequired,K563)=0,COUNTIF(AssessmentStatuses,L563)=0,COUNTIF(ActionStatuses,T563)=0,AND(H563&lt;&gt;"",NOT(ISNUMBER(H563))),AND(I563&lt;&gt;"",OR(NOT(ISNUMBER(I563)),I563&gt;TODAY())),AND(J563&lt;&gt;"",NOT(ISNUMBER(J563))),AND(M563&lt;&gt;"",NOT(ISNUMBER(M563))),AND(N563&lt;&gt;"",OR(NOT(ISNUMBER(N563)),N563&gt;TODAY())),AND(S563&lt;&gt;"",NOT(ISNUMBER(S563))),AND(G563="Completed",OR(I563="",P563="",J563="")),AND(G563&lt;&gt;"Completed",OR(I563&lt;&gt;"",H563="")),AND(K563="No",L563&lt;&gt;"Not required"),AND(K563="Yes",OR(L563="Not required",AND(L563&lt;&gt;"Competence confirmed",M563=""))),AND(OR(L563="Competence confirmed",L563="Further support needed"),OR(N563="",O563="",P563="")),AND(L563="Further support needed",T563&lt;&gt;"Open"),X563="Check action details",AND(T563="Closed",OR(Q563="",R563="",P563=""))),"Check required fields/dates","Recorded - verify evidence")))</f>
        <v/>
      </c>
    </row>
    <row r="564" spans="1:25" ht="32" customHeight="1">
      <c r="A564" s="6"/>
      <c r="B564" s="6"/>
      <c r="C564" s="6"/>
      <c r="D564" s="6"/>
      <c r="E564" s="6"/>
      <c r="F564" s="6"/>
      <c r="G564" s="6"/>
      <c r="H564" s="7"/>
      <c r="I564" s="7"/>
      <c r="J564" s="7"/>
      <c r="K564" s="6"/>
      <c r="L564" s="6"/>
      <c r="M564" s="7"/>
      <c r="N564" s="7"/>
      <c r="O564" s="6"/>
      <c r="P564" s="6"/>
      <c r="Q564" s="6"/>
      <c r="R564" s="6"/>
      <c r="S564" s="7"/>
      <c r="T564" s="6"/>
      <c r="U564" s="8">
        <f>IF(OR(A564="",F564&lt;&gt;"Active"),"",IF(G564="Completed","Completed",IF(H564="","Missing deadline",IF(H564&lt;TODAY(),"Overdue learning",IF(H564&lt;=TODAY()+30,"Due within 30 days","Scheduled")))))</f>
        <v/>
      </c>
      <c r="V564" s="8">
        <f>IF(OR(A564="",F564&lt;&gt;"Active"),"",IF(G564&lt;&gt;"Completed","Not yet completed",IF(J564="","Missing review date",IF(J564&lt;TODAY(),"Review overdue",IF(J564&lt;=TODAY()+30,"Review within 30 days","Scheduled")))))</f>
        <v/>
      </c>
      <c r="W564" s="8">
        <f>IF(OR(A564="",F564&lt;&gt;"Active"),"",IF(K564="No","Not required",IF(K564&lt;&gt;"Yes","Check requirement",IF(L564="Further support needed","Competence concern",IF(L564="Competence confirmed","Confirmed",IF(M564="","Missing assessment due",IF(M564&lt;TODAY(),"Assessment overdue","Assessment outstanding")))))))</f>
        <v/>
      </c>
      <c r="X564" s="8">
        <f>IF(OR(A564="",F564&lt;&gt;"Active"),"",IF(T564="Closed","Closed",IF(AND(T564="Not needed",Q564="",R564="",S564=""),"No action",IF(OR(Q564="",R564="",S564="",T564&lt;&gt;"Open"),"Check action details",IF(S564&lt;TODAY(),"Action overdue","Action open")))))</f>
        <v/>
      </c>
      <c r="Y564" s="8">
        <f>IF(COUNTA(A564:T564)=0,"",IF(F564="Archived","Archived",IF(OR(A564="",B564="",C564="",D564="",E564="",F564&lt;&gt;"Active",COUNTIF(Roles,B564)=0,COUNTIF(Branches,C564)=0,COUNTIF(LearningStatuses,G564)=0,COUNTIF(AssessmentRequired,K564)=0,COUNTIF(AssessmentStatuses,L564)=0,COUNTIF(ActionStatuses,T564)=0,AND(H564&lt;&gt;"",NOT(ISNUMBER(H564))),AND(I564&lt;&gt;"",OR(NOT(ISNUMBER(I564)),I564&gt;TODAY())),AND(J564&lt;&gt;"",NOT(ISNUMBER(J564))),AND(M564&lt;&gt;"",NOT(ISNUMBER(M564))),AND(N564&lt;&gt;"",OR(NOT(ISNUMBER(N564)),N564&gt;TODAY())),AND(S564&lt;&gt;"",NOT(ISNUMBER(S564))),AND(G564="Completed",OR(I564="",P564="",J564="")),AND(G564&lt;&gt;"Completed",OR(I564&lt;&gt;"",H564="")),AND(K564="No",L564&lt;&gt;"Not required"),AND(K564="Yes",OR(L564="Not required",AND(L564&lt;&gt;"Competence confirmed",M564=""))),AND(OR(L564="Competence confirmed",L564="Further support needed"),OR(N564="",O564="",P564="")),AND(L564="Further support needed",T564&lt;&gt;"Open"),X564="Check action details",AND(T564="Closed",OR(Q564="",R564="",P564=""))),"Check required fields/dates","Recorded - verify evidence")))</f>
        <v/>
      </c>
    </row>
    <row r="565" spans="1:25" ht="32" customHeight="1">
      <c r="A565" s="6"/>
      <c r="B565" s="6"/>
      <c r="C565" s="6"/>
      <c r="D565" s="6"/>
      <c r="E565" s="6"/>
      <c r="F565" s="6"/>
      <c r="G565" s="6"/>
      <c r="H565" s="7"/>
      <c r="I565" s="7"/>
      <c r="J565" s="7"/>
      <c r="K565" s="6"/>
      <c r="L565" s="6"/>
      <c r="M565" s="7"/>
      <c r="N565" s="7"/>
      <c r="O565" s="6"/>
      <c r="P565" s="6"/>
      <c r="Q565" s="6"/>
      <c r="R565" s="6"/>
      <c r="S565" s="7"/>
      <c r="T565" s="6"/>
      <c r="U565" s="8">
        <f>IF(OR(A565="",F565&lt;&gt;"Active"),"",IF(G565="Completed","Completed",IF(H565="","Missing deadline",IF(H565&lt;TODAY(),"Overdue learning",IF(H565&lt;=TODAY()+30,"Due within 30 days","Scheduled")))))</f>
        <v/>
      </c>
      <c r="V565" s="8">
        <f>IF(OR(A565="",F565&lt;&gt;"Active"),"",IF(G565&lt;&gt;"Completed","Not yet completed",IF(J565="","Missing review date",IF(J565&lt;TODAY(),"Review overdue",IF(J565&lt;=TODAY()+30,"Review within 30 days","Scheduled")))))</f>
        <v/>
      </c>
      <c r="W565" s="8">
        <f>IF(OR(A565="",F565&lt;&gt;"Active"),"",IF(K565="No","Not required",IF(K565&lt;&gt;"Yes","Check requirement",IF(L565="Further support needed","Competence concern",IF(L565="Competence confirmed","Confirmed",IF(M565="","Missing assessment due",IF(M565&lt;TODAY(),"Assessment overdue","Assessment outstanding")))))))</f>
        <v/>
      </c>
      <c r="X565" s="8">
        <f>IF(OR(A565="",F565&lt;&gt;"Active"),"",IF(T565="Closed","Closed",IF(AND(T565="Not needed",Q565="",R565="",S565=""),"No action",IF(OR(Q565="",R565="",S565="",T565&lt;&gt;"Open"),"Check action details",IF(S565&lt;TODAY(),"Action overdue","Action open")))))</f>
        <v/>
      </c>
      <c r="Y565" s="8">
        <f>IF(COUNTA(A565:T565)=0,"",IF(F565="Archived","Archived",IF(OR(A565="",B565="",C565="",D565="",E565="",F565&lt;&gt;"Active",COUNTIF(Roles,B565)=0,COUNTIF(Branches,C565)=0,COUNTIF(LearningStatuses,G565)=0,COUNTIF(AssessmentRequired,K565)=0,COUNTIF(AssessmentStatuses,L565)=0,COUNTIF(ActionStatuses,T565)=0,AND(H565&lt;&gt;"",NOT(ISNUMBER(H565))),AND(I565&lt;&gt;"",OR(NOT(ISNUMBER(I565)),I565&gt;TODAY())),AND(J565&lt;&gt;"",NOT(ISNUMBER(J565))),AND(M565&lt;&gt;"",NOT(ISNUMBER(M565))),AND(N565&lt;&gt;"",OR(NOT(ISNUMBER(N565)),N565&gt;TODAY())),AND(S565&lt;&gt;"",NOT(ISNUMBER(S565))),AND(G565="Completed",OR(I565="",P565="",J565="")),AND(G565&lt;&gt;"Completed",OR(I565&lt;&gt;"",H565="")),AND(K565="No",L565&lt;&gt;"Not required"),AND(K565="Yes",OR(L565="Not required",AND(L565&lt;&gt;"Competence confirmed",M565=""))),AND(OR(L565="Competence confirmed",L565="Further support needed"),OR(N565="",O565="",P565="")),AND(L565="Further support needed",T565&lt;&gt;"Open"),X565="Check action details",AND(T565="Closed",OR(Q565="",R565="",P565=""))),"Check required fields/dates","Recorded - verify evidence")))</f>
        <v/>
      </c>
    </row>
    <row r="566" spans="1:25" ht="32" customHeight="1">
      <c r="A566" s="6"/>
      <c r="B566" s="6"/>
      <c r="C566" s="6"/>
      <c r="D566" s="6"/>
      <c r="E566" s="6"/>
      <c r="F566" s="6"/>
      <c r="G566" s="6"/>
      <c r="H566" s="7"/>
      <c r="I566" s="7"/>
      <c r="J566" s="7"/>
      <c r="K566" s="6"/>
      <c r="L566" s="6"/>
      <c r="M566" s="7"/>
      <c r="N566" s="7"/>
      <c r="O566" s="6"/>
      <c r="P566" s="6"/>
      <c r="Q566" s="6"/>
      <c r="R566" s="6"/>
      <c r="S566" s="7"/>
      <c r="T566" s="6"/>
      <c r="U566" s="8">
        <f>IF(OR(A566="",F566&lt;&gt;"Active"),"",IF(G566="Completed","Completed",IF(H566="","Missing deadline",IF(H566&lt;TODAY(),"Overdue learning",IF(H566&lt;=TODAY()+30,"Due within 30 days","Scheduled")))))</f>
        <v/>
      </c>
      <c r="V566" s="8">
        <f>IF(OR(A566="",F566&lt;&gt;"Active"),"",IF(G566&lt;&gt;"Completed","Not yet completed",IF(J566="","Missing review date",IF(J566&lt;TODAY(),"Review overdue",IF(J566&lt;=TODAY()+30,"Review within 30 days","Scheduled")))))</f>
        <v/>
      </c>
      <c r="W566" s="8">
        <f>IF(OR(A566="",F566&lt;&gt;"Active"),"",IF(K566="No","Not required",IF(K566&lt;&gt;"Yes","Check requirement",IF(L566="Further support needed","Competence concern",IF(L566="Competence confirmed","Confirmed",IF(M566="","Missing assessment due",IF(M566&lt;TODAY(),"Assessment overdue","Assessment outstanding")))))))</f>
        <v/>
      </c>
      <c r="X566" s="8">
        <f>IF(OR(A566="",F566&lt;&gt;"Active"),"",IF(T566="Closed","Closed",IF(AND(T566="Not needed",Q566="",R566="",S566=""),"No action",IF(OR(Q566="",R566="",S566="",T566&lt;&gt;"Open"),"Check action details",IF(S566&lt;TODAY(),"Action overdue","Action open")))))</f>
        <v/>
      </c>
      <c r="Y566" s="8">
        <f>IF(COUNTA(A566:T566)=0,"",IF(F566="Archived","Archived",IF(OR(A566="",B566="",C566="",D566="",E566="",F566&lt;&gt;"Active",COUNTIF(Roles,B566)=0,COUNTIF(Branches,C566)=0,COUNTIF(LearningStatuses,G566)=0,COUNTIF(AssessmentRequired,K566)=0,COUNTIF(AssessmentStatuses,L566)=0,COUNTIF(ActionStatuses,T566)=0,AND(H566&lt;&gt;"",NOT(ISNUMBER(H566))),AND(I566&lt;&gt;"",OR(NOT(ISNUMBER(I566)),I566&gt;TODAY())),AND(J566&lt;&gt;"",NOT(ISNUMBER(J566))),AND(M566&lt;&gt;"",NOT(ISNUMBER(M566))),AND(N566&lt;&gt;"",OR(NOT(ISNUMBER(N566)),N566&gt;TODAY())),AND(S566&lt;&gt;"",NOT(ISNUMBER(S566))),AND(G566="Completed",OR(I566="",P566="",J566="")),AND(G566&lt;&gt;"Completed",OR(I566&lt;&gt;"",H566="")),AND(K566="No",L566&lt;&gt;"Not required"),AND(K566="Yes",OR(L566="Not required",AND(L566&lt;&gt;"Competence confirmed",M566=""))),AND(OR(L566="Competence confirmed",L566="Further support needed"),OR(N566="",O566="",P566="")),AND(L566="Further support needed",T566&lt;&gt;"Open"),X566="Check action details",AND(T566="Closed",OR(Q566="",R566="",P566=""))),"Check required fields/dates","Recorded - verify evidence")))</f>
        <v/>
      </c>
    </row>
    <row r="567" spans="1:25" ht="32" customHeight="1">
      <c r="A567" s="6"/>
      <c r="B567" s="6"/>
      <c r="C567" s="6"/>
      <c r="D567" s="6"/>
      <c r="E567" s="6"/>
      <c r="F567" s="6"/>
      <c r="G567" s="6"/>
      <c r="H567" s="7"/>
      <c r="I567" s="7"/>
      <c r="J567" s="7"/>
      <c r="K567" s="6"/>
      <c r="L567" s="6"/>
      <c r="M567" s="7"/>
      <c r="N567" s="7"/>
      <c r="O567" s="6"/>
      <c r="P567" s="6"/>
      <c r="Q567" s="6"/>
      <c r="R567" s="6"/>
      <c r="S567" s="7"/>
      <c r="T567" s="6"/>
      <c r="U567" s="8">
        <f>IF(OR(A567="",F567&lt;&gt;"Active"),"",IF(G567="Completed","Completed",IF(H567="","Missing deadline",IF(H567&lt;TODAY(),"Overdue learning",IF(H567&lt;=TODAY()+30,"Due within 30 days","Scheduled")))))</f>
        <v/>
      </c>
      <c r="V567" s="8">
        <f>IF(OR(A567="",F567&lt;&gt;"Active"),"",IF(G567&lt;&gt;"Completed","Not yet completed",IF(J567="","Missing review date",IF(J567&lt;TODAY(),"Review overdue",IF(J567&lt;=TODAY()+30,"Review within 30 days","Scheduled")))))</f>
        <v/>
      </c>
      <c r="W567" s="8">
        <f>IF(OR(A567="",F567&lt;&gt;"Active"),"",IF(K567="No","Not required",IF(K567&lt;&gt;"Yes","Check requirement",IF(L567="Further support needed","Competence concern",IF(L567="Competence confirmed","Confirmed",IF(M567="","Missing assessment due",IF(M567&lt;TODAY(),"Assessment overdue","Assessment outstanding")))))))</f>
        <v/>
      </c>
      <c r="X567" s="8">
        <f>IF(OR(A567="",F567&lt;&gt;"Active"),"",IF(T567="Closed","Closed",IF(AND(T567="Not needed",Q567="",R567="",S567=""),"No action",IF(OR(Q567="",R567="",S567="",T567&lt;&gt;"Open"),"Check action details",IF(S567&lt;TODAY(),"Action overdue","Action open")))))</f>
        <v/>
      </c>
      <c r="Y567" s="8">
        <f>IF(COUNTA(A567:T567)=0,"",IF(F567="Archived","Archived",IF(OR(A567="",B567="",C567="",D567="",E567="",F567&lt;&gt;"Active",COUNTIF(Roles,B567)=0,COUNTIF(Branches,C567)=0,COUNTIF(LearningStatuses,G567)=0,COUNTIF(AssessmentRequired,K567)=0,COUNTIF(AssessmentStatuses,L567)=0,COUNTIF(ActionStatuses,T567)=0,AND(H567&lt;&gt;"",NOT(ISNUMBER(H567))),AND(I567&lt;&gt;"",OR(NOT(ISNUMBER(I567)),I567&gt;TODAY())),AND(J567&lt;&gt;"",NOT(ISNUMBER(J567))),AND(M567&lt;&gt;"",NOT(ISNUMBER(M567))),AND(N567&lt;&gt;"",OR(NOT(ISNUMBER(N567)),N567&gt;TODAY())),AND(S567&lt;&gt;"",NOT(ISNUMBER(S567))),AND(G567="Completed",OR(I567="",P567="",J567="")),AND(G567&lt;&gt;"Completed",OR(I567&lt;&gt;"",H567="")),AND(K567="No",L567&lt;&gt;"Not required"),AND(K567="Yes",OR(L567="Not required",AND(L567&lt;&gt;"Competence confirmed",M567=""))),AND(OR(L567="Competence confirmed",L567="Further support needed"),OR(N567="",O567="",P567="")),AND(L567="Further support needed",T567&lt;&gt;"Open"),X567="Check action details",AND(T567="Closed",OR(Q567="",R567="",P567=""))),"Check required fields/dates","Recorded - verify evidence")))</f>
        <v/>
      </c>
    </row>
    <row r="568" spans="1:25" ht="32" customHeight="1">
      <c r="A568" s="6"/>
      <c r="B568" s="6"/>
      <c r="C568" s="6"/>
      <c r="D568" s="6"/>
      <c r="E568" s="6"/>
      <c r="F568" s="6"/>
      <c r="G568" s="6"/>
      <c r="H568" s="7"/>
      <c r="I568" s="7"/>
      <c r="J568" s="7"/>
      <c r="K568" s="6"/>
      <c r="L568" s="6"/>
      <c r="M568" s="7"/>
      <c r="N568" s="7"/>
      <c r="O568" s="6"/>
      <c r="P568" s="6"/>
      <c r="Q568" s="6"/>
      <c r="R568" s="6"/>
      <c r="S568" s="7"/>
      <c r="T568" s="6"/>
      <c r="U568" s="8">
        <f>IF(OR(A568="",F568&lt;&gt;"Active"),"",IF(G568="Completed","Completed",IF(H568="","Missing deadline",IF(H568&lt;TODAY(),"Overdue learning",IF(H568&lt;=TODAY()+30,"Due within 30 days","Scheduled")))))</f>
        <v/>
      </c>
      <c r="V568" s="8">
        <f>IF(OR(A568="",F568&lt;&gt;"Active"),"",IF(G568&lt;&gt;"Completed","Not yet completed",IF(J568="","Missing review date",IF(J568&lt;TODAY(),"Review overdue",IF(J568&lt;=TODAY()+30,"Review within 30 days","Scheduled")))))</f>
        <v/>
      </c>
      <c r="W568" s="8">
        <f>IF(OR(A568="",F568&lt;&gt;"Active"),"",IF(K568="No","Not required",IF(K568&lt;&gt;"Yes","Check requirement",IF(L568="Further support needed","Competence concern",IF(L568="Competence confirmed","Confirmed",IF(M568="","Missing assessment due",IF(M568&lt;TODAY(),"Assessment overdue","Assessment outstanding")))))))</f>
        <v/>
      </c>
      <c r="X568" s="8">
        <f>IF(OR(A568="",F568&lt;&gt;"Active"),"",IF(T568="Closed","Closed",IF(AND(T568="Not needed",Q568="",R568="",S568=""),"No action",IF(OR(Q568="",R568="",S568="",T568&lt;&gt;"Open"),"Check action details",IF(S568&lt;TODAY(),"Action overdue","Action open")))))</f>
        <v/>
      </c>
      <c r="Y568" s="8">
        <f>IF(COUNTA(A568:T568)=0,"",IF(F568="Archived","Archived",IF(OR(A568="",B568="",C568="",D568="",E568="",F568&lt;&gt;"Active",COUNTIF(Roles,B568)=0,COUNTIF(Branches,C568)=0,COUNTIF(LearningStatuses,G568)=0,COUNTIF(AssessmentRequired,K568)=0,COUNTIF(AssessmentStatuses,L568)=0,COUNTIF(ActionStatuses,T568)=0,AND(H568&lt;&gt;"",NOT(ISNUMBER(H568))),AND(I568&lt;&gt;"",OR(NOT(ISNUMBER(I568)),I568&gt;TODAY())),AND(J568&lt;&gt;"",NOT(ISNUMBER(J568))),AND(M568&lt;&gt;"",NOT(ISNUMBER(M568))),AND(N568&lt;&gt;"",OR(NOT(ISNUMBER(N568)),N568&gt;TODAY())),AND(S568&lt;&gt;"",NOT(ISNUMBER(S568))),AND(G568="Completed",OR(I568="",P568="",J568="")),AND(G568&lt;&gt;"Completed",OR(I568&lt;&gt;"",H568="")),AND(K568="No",L568&lt;&gt;"Not required"),AND(K568="Yes",OR(L568="Not required",AND(L568&lt;&gt;"Competence confirmed",M568=""))),AND(OR(L568="Competence confirmed",L568="Further support needed"),OR(N568="",O568="",P568="")),AND(L568="Further support needed",T568&lt;&gt;"Open"),X568="Check action details",AND(T568="Closed",OR(Q568="",R568="",P568=""))),"Check required fields/dates","Recorded - verify evidence")))</f>
        <v/>
      </c>
    </row>
    <row r="569" spans="1:25" ht="32" customHeight="1">
      <c r="A569" s="6"/>
      <c r="B569" s="6"/>
      <c r="C569" s="6"/>
      <c r="D569" s="6"/>
      <c r="E569" s="6"/>
      <c r="F569" s="6"/>
      <c r="G569" s="6"/>
      <c r="H569" s="7"/>
      <c r="I569" s="7"/>
      <c r="J569" s="7"/>
      <c r="K569" s="6"/>
      <c r="L569" s="6"/>
      <c r="M569" s="7"/>
      <c r="N569" s="7"/>
      <c r="O569" s="6"/>
      <c r="P569" s="6"/>
      <c r="Q569" s="6"/>
      <c r="R569" s="6"/>
      <c r="S569" s="7"/>
      <c r="T569" s="6"/>
      <c r="U569" s="8">
        <f>IF(OR(A569="",F569&lt;&gt;"Active"),"",IF(G569="Completed","Completed",IF(H569="","Missing deadline",IF(H569&lt;TODAY(),"Overdue learning",IF(H569&lt;=TODAY()+30,"Due within 30 days","Scheduled")))))</f>
        <v/>
      </c>
      <c r="V569" s="8">
        <f>IF(OR(A569="",F569&lt;&gt;"Active"),"",IF(G569&lt;&gt;"Completed","Not yet completed",IF(J569="","Missing review date",IF(J569&lt;TODAY(),"Review overdue",IF(J569&lt;=TODAY()+30,"Review within 30 days","Scheduled")))))</f>
        <v/>
      </c>
      <c r="W569" s="8">
        <f>IF(OR(A569="",F569&lt;&gt;"Active"),"",IF(K569="No","Not required",IF(K569&lt;&gt;"Yes","Check requirement",IF(L569="Further support needed","Competence concern",IF(L569="Competence confirmed","Confirmed",IF(M569="","Missing assessment due",IF(M569&lt;TODAY(),"Assessment overdue","Assessment outstanding")))))))</f>
        <v/>
      </c>
      <c r="X569" s="8">
        <f>IF(OR(A569="",F569&lt;&gt;"Active"),"",IF(T569="Closed","Closed",IF(AND(T569="Not needed",Q569="",R569="",S569=""),"No action",IF(OR(Q569="",R569="",S569="",T569&lt;&gt;"Open"),"Check action details",IF(S569&lt;TODAY(),"Action overdue","Action open")))))</f>
        <v/>
      </c>
      <c r="Y569" s="8">
        <f>IF(COUNTA(A569:T569)=0,"",IF(F569="Archived","Archived",IF(OR(A569="",B569="",C569="",D569="",E569="",F569&lt;&gt;"Active",COUNTIF(Roles,B569)=0,COUNTIF(Branches,C569)=0,COUNTIF(LearningStatuses,G569)=0,COUNTIF(AssessmentRequired,K569)=0,COUNTIF(AssessmentStatuses,L569)=0,COUNTIF(ActionStatuses,T569)=0,AND(H569&lt;&gt;"",NOT(ISNUMBER(H569))),AND(I569&lt;&gt;"",OR(NOT(ISNUMBER(I569)),I569&gt;TODAY())),AND(J569&lt;&gt;"",NOT(ISNUMBER(J569))),AND(M569&lt;&gt;"",NOT(ISNUMBER(M569))),AND(N569&lt;&gt;"",OR(NOT(ISNUMBER(N569)),N569&gt;TODAY())),AND(S569&lt;&gt;"",NOT(ISNUMBER(S569))),AND(G569="Completed",OR(I569="",P569="",J569="")),AND(G569&lt;&gt;"Completed",OR(I569&lt;&gt;"",H569="")),AND(K569="No",L569&lt;&gt;"Not required"),AND(K569="Yes",OR(L569="Not required",AND(L569&lt;&gt;"Competence confirmed",M569=""))),AND(OR(L569="Competence confirmed",L569="Further support needed"),OR(N569="",O569="",P569="")),AND(L569="Further support needed",T569&lt;&gt;"Open"),X569="Check action details",AND(T569="Closed",OR(Q569="",R569="",P569=""))),"Check required fields/dates","Recorded - verify evidence")))</f>
        <v/>
      </c>
    </row>
    <row r="570" spans="1:25" ht="32" customHeight="1">
      <c r="A570" s="6"/>
      <c r="B570" s="6"/>
      <c r="C570" s="6"/>
      <c r="D570" s="6"/>
      <c r="E570" s="6"/>
      <c r="F570" s="6"/>
      <c r="G570" s="6"/>
      <c r="H570" s="7"/>
      <c r="I570" s="7"/>
      <c r="J570" s="7"/>
      <c r="K570" s="6"/>
      <c r="L570" s="6"/>
      <c r="M570" s="7"/>
      <c r="N570" s="7"/>
      <c r="O570" s="6"/>
      <c r="P570" s="6"/>
      <c r="Q570" s="6"/>
      <c r="R570" s="6"/>
      <c r="S570" s="7"/>
      <c r="T570" s="6"/>
      <c r="U570" s="8">
        <f>IF(OR(A570="",F570&lt;&gt;"Active"),"",IF(G570="Completed","Completed",IF(H570="","Missing deadline",IF(H570&lt;TODAY(),"Overdue learning",IF(H570&lt;=TODAY()+30,"Due within 30 days","Scheduled")))))</f>
        <v/>
      </c>
      <c r="V570" s="8">
        <f>IF(OR(A570="",F570&lt;&gt;"Active"),"",IF(G570&lt;&gt;"Completed","Not yet completed",IF(J570="","Missing review date",IF(J570&lt;TODAY(),"Review overdue",IF(J570&lt;=TODAY()+30,"Review within 30 days","Scheduled")))))</f>
        <v/>
      </c>
      <c r="W570" s="8">
        <f>IF(OR(A570="",F570&lt;&gt;"Active"),"",IF(K570="No","Not required",IF(K570&lt;&gt;"Yes","Check requirement",IF(L570="Further support needed","Competence concern",IF(L570="Competence confirmed","Confirmed",IF(M570="","Missing assessment due",IF(M570&lt;TODAY(),"Assessment overdue","Assessment outstanding")))))))</f>
        <v/>
      </c>
      <c r="X570" s="8">
        <f>IF(OR(A570="",F570&lt;&gt;"Active"),"",IF(T570="Closed","Closed",IF(AND(T570="Not needed",Q570="",R570="",S570=""),"No action",IF(OR(Q570="",R570="",S570="",T570&lt;&gt;"Open"),"Check action details",IF(S570&lt;TODAY(),"Action overdue","Action open")))))</f>
        <v/>
      </c>
      <c r="Y570" s="8">
        <f>IF(COUNTA(A570:T570)=0,"",IF(F570="Archived","Archived",IF(OR(A570="",B570="",C570="",D570="",E570="",F570&lt;&gt;"Active",COUNTIF(Roles,B570)=0,COUNTIF(Branches,C570)=0,COUNTIF(LearningStatuses,G570)=0,COUNTIF(AssessmentRequired,K570)=0,COUNTIF(AssessmentStatuses,L570)=0,COUNTIF(ActionStatuses,T570)=0,AND(H570&lt;&gt;"",NOT(ISNUMBER(H570))),AND(I570&lt;&gt;"",OR(NOT(ISNUMBER(I570)),I570&gt;TODAY())),AND(J570&lt;&gt;"",NOT(ISNUMBER(J570))),AND(M570&lt;&gt;"",NOT(ISNUMBER(M570))),AND(N570&lt;&gt;"",OR(NOT(ISNUMBER(N570)),N570&gt;TODAY())),AND(S570&lt;&gt;"",NOT(ISNUMBER(S570))),AND(G570="Completed",OR(I570="",P570="",J570="")),AND(G570&lt;&gt;"Completed",OR(I570&lt;&gt;"",H570="")),AND(K570="No",L570&lt;&gt;"Not required"),AND(K570="Yes",OR(L570="Not required",AND(L570&lt;&gt;"Competence confirmed",M570=""))),AND(OR(L570="Competence confirmed",L570="Further support needed"),OR(N570="",O570="",P570="")),AND(L570="Further support needed",T570&lt;&gt;"Open"),X570="Check action details",AND(T570="Closed",OR(Q570="",R570="",P570=""))),"Check required fields/dates","Recorded - verify evidence")))</f>
        <v/>
      </c>
    </row>
    <row r="571" spans="1:25" ht="32" customHeight="1">
      <c r="A571" s="6"/>
      <c r="B571" s="6"/>
      <c r="C571" s="6"/>
      <c r="D571" s="6"/>
      <c r="E571" s="6"/>
      <c r="F571" s="6"/>
      <c r="G571" s="6"/>
      <c r="H571" s="7"/>
      <c r="I571" s="7"/>
      <c r="J571" s="7"/>
      <c r="K571" s="6"/>
      <c r="L571" s="6"/>
      <c r="M571" s="7"/>
      <c r="N571" s="7"/>
      <c r="O571" s="6"/>
      <c r="P571" s="6"/>
      <c r="Q571" s="6"/>
      <c r="R571" s="6"/>
      <c r="S571" s="7"/>
      <c r="T571" s="6"/>
      <c r="U571" s="8">
        <f>IF(OR(A571="",F571&lt;&gt;"Active"),"",IF(G571="Completed","Completed",IF(H571="","Missing deadline",IF(H571&lt;TODAY(),"Overdue learning",IF(H571&lt;=TODAY()+30,"Due within 30 days","Scheduled")))))</f>
        <v/>
      </c>
      <c r="V571" s="8">
        <f>IF(OR(A571="",F571&lt;&gt;"Active"),"",IF(G571&lt;&gt;"Completed","Not yet completed",IF(J571="","Missing review date",IF(J571&lt;TODAY(),"Review overdue",IF(J571&lt;=TODAY()+30,"Review within 30 days","Scheduled")))))</f>
        <v/>
      </c>
      <c r="W571" s="8">
        <f>IF(OR(A571="",F571&lt;&gt;"Active"),"",IF(K571="No","Not required",IF(K571&lt;&gt;"Yes","Check requirement",IF(L571="Further support needed","Competence concern",IF(L571="Competence confirmed","Confirmed",IF(M571="","Missing assessment due",IF(M571&lt;TODAY(),"Assessment overdue","Assessment outstanding")))))))</f>
        <v/>
      </c>
      <c r="X571" s="8">
        <f>IF(OR(A571="",F571&lt;&gt;"Active"),"",IF(T571="Closed","Closed",IF(AND(T571="Not needed",Q571="",R571="",S571=""),"No action",IF(OR(Q571="",R571="",S571="",T571&lt;&gt;"Open"),"Check action details",IF(S571&lt;TODAY(),"Action overdue","Action open")))))</f>
        <v/>
      </c>
      <c r="Y571" s="8">
        <f>IF(COUNTA(A571:T571)=0,"",IF(F571="Archived","Archived",IF(OR(A571="",B571="",C571="",D571="",E571="",F571&lt;&gt;"Active",COUNTIF(Roles,B571)=0,COUNTIF(Branches,C571)=0,COUNTIF(LearningStatuses,G571)=0,COUNTIF(AssessmentRequired,K571)=0,COUNTIF(AssessmentStatuses,L571)=0,COUNTIF(ActionStatuses,T571)=0,AND(H571&lt;&gt;"",NOT(ISNUMBER(H571))),AND(I571&lt;&gt;"",OR(NOT(ISNUMBER(I571)),I571&gt;TODAY())),AND(J571&lt;&gt;"",NOT(ISNUMBER(J571))),AND(M571&lt;&gt;"",NOT(ISNUMBER(M571))),AND(N571&lt;&gt;"",OR(NOT(ISNUMBER(N571)),N571&gt;TODAY())),AND(S571&lt;&gt;"",NOT(ISNUMBER(S571))),AND(G571="Completed",OR(I571="",P571="",J571="")),AND(G571&lt;&gt;"Completed",OR(I571&lt;&gt;"",H571="")),AND(K571="No",L571&lt;&gt;"Not required"),AND(K571="Yes",OR(L571="Not required",AND(L571&lt;&gt;"Competence confirmed",M571=""))),AND(OR(L571="Competence confirmed",L571="Further support needed"),OR(N571="",O571="",P571="")),AND(L571="Further support needed",T571&lt;&gt;"Open"),X571="Check action details",AND(T571="Closed",OR(Q571="",R571="",P571=""))),"Check required fields/dates","Recorded - verify evidence")))</f>
        <v/>
      </c>
    </row>
    <row r="572" spans="1:25" ht="32" customHeight="1">
      <c r="A572" s="6"/>
      <c r="B572" s="6"/>
      <c r="C572" s="6"/>
      <c r="D572" s="6"/>
      <c r="E572" s="6"/>
      <c r="F572" s="6"/>
      <c r="G572" s="6"/>
      <c r="H572" s="7"/>
      <c r="I572" s="7"/>
      <c r="J572" s="7"/>
      <c r="K572" s="6"/>
      <c r="L572" s="6"/>
      <c r="M572" s="7"/>
      <c r="N572" s="7"/>
      <c r="O572" s="6"/>
      <c r="P572" s="6"/>
      <c r="Q572" s="6"/>
      <c r="R572" s="6"/>
      <c r="S572" s="7"/>
      <c r="T572" s="6"/>
      <c r="U572" s="8">
        <f>IF(OR(A572="",F572&lt;&gt;"Active"),"",IF(G572="Completed","Completed",IF(H572="","Missing deadline",IF(H572&lt;TODAY(),"Overdue learning",IF(H572&lt;=TODAY()+30,"Due within 30 days","Scheduled")))))</f>
        <v/>
      </c>
      <c r="V572" s="8">
        <f>IF(OR(A572="",F572&lt;&gt;"Active"),"",IF(G572&lt;&gt;"Completed","Not yet completed",IF(J572="","Missing review date",IF(J572&lt;TODAY(),"Review overdue",IF(J572&lt;=TODAY()+30,"Review within 30 days","Scheduled")))))</f>
        <v/>
      </c>
      <c r="W572" s="8">
        <f>IF(OR(A572="",F572&lt;&gt;"Active"),"",IF(K572="No","Not required",IF(K572&lt;&gt;"Yes","Check requirement",IF(L572="Further support needed","Competence concern",IF(L572="Competence confirmed","Confirmed",IF(M572="","Missing assessment due",IF(M572&lt;TODAY(),"Assessment overdue","Assessment outstanding")))))))</f>
        <v/>
      </c>
      <c r="X572" s="8">
        <f>IF(OR(A572="",F572&lt;&gt;"Active"),"",IF(T572="Closed","Closed",IF(AND(T572="Not needed",Q572="",R572="",S572=""),"No action",IF(OR(Q572="",R572="",S572="",T572&lt;&gt;"Open"),"Check action details",IF(S572&lt;TODAY(),"Action overdue","Action open")))))</f>
        <v/>
      </c>
      <c r="Y572" s="8">
        <f>IF(COUNTA(A572:T572)=0,"",IF(F572="Archived","Archived",IF(OR(A572="",B572="",C572="",D572="",E572="",F572&lt;&gt;"Active",COUNTIF(Roles,B572)=0,COUNTIF(Branches,C572)=0,COUNTIF(LearningStatuses,G572)=0,COUNTIF(AssessmentRequired,K572)=0,COUNTIF(AssessmentStatuses,L572)=0,COUNTIF(ActionStatuses,T572)=0,AND(H572&lt;&gt;"",NOT(ISNUMBER(H572))),AND(I572&lt;&gt;"",OR(NOT(ISNUMBER(I572)),I572&gt;TODAY())),AND(J572&lt;&gt;"",NOT(ISNUMBER(J572))),AND(M572&lt;&gt;"",NOT(ISNUMBER(M572))),AND(N572&lt;&gt;"",OR(NOT(ISNUMBER(N572)),N572&gt;TODAY())),AND(S572&lt;&gt;"",NOT(ISNUMBER(S572))),AND(G572="Completed",OR(I572="",P572="",J572="")),AND(G572&lt;&gt;"Completed",OR(I572&lt;&gt;"",H572="")),AND(K572="No",L572&lt;&gt;"Not required"),AND(K572="Yes",OR(L572="Not required",AND(L572&lt;&gt;"Competence confirmed",M572=""))),AND(OR(L572="Competence confirmed",L572="Further support needed"),OR(N572="",O572="",P572="")),AND(L572="Further support needed",T572&lt;&gt;"Open"),X572="Check action details",AND(T572="Closed",OR(Q572="",R572="",P572=""))),"Check required fields/dates","Recorded - verify evidence")))</f>
        <v/>
      </c>
    </row>
    <row r="573" spans="1:25" ht="32" customHeight="1">
      <c r="A573" s="6"/>
      <c r="B573" s="6"/>
      <c r="C573" s="6"/>
      <c r="D573" s="6"/>
      <c r="E573" s="6"/>
      <c r="F573" s="6"/>
      <c r="G573" s="6"/>
      <c r="H573" s="7"/>
      <c r="I573" s="7"/>
      <c r="J573" s="7"/>
      <c r="K573" s="6"/>
      <c r="L573" s="6"/>
      <c r="M573" s="7"/>
      <c r="N573" s="7"/>
      <c r="O573" s="6"/>
      <c r="P573" s="6"/>
      <c r="Q573" s="6"/>
      <c r="R573" s="6"/>
      <c r="S573" s="7"/>
      <c r="T573" s="6"/>
      <c r="U573" s="8">
        <f>IF(OR(A573="",F573&lt;&gt;"Active"),"",IF(G573="Completed","Completed",IF(H573="","Missing deadline",IF(H573&lt;TODAY(),"Overdue learning",IF(H573&lt;=TODAY()+30,"Due within 30 days","Scheduled")))))</f>
        <v/>
      </c>
      <c r="V573" s="8">
        <f>IF(OR(A573="",F573&lt;&gt;"Active"),"",IF(G573&lt;&gt;"Completed","Not yet completed",IF(J573="","Missing review date",IF(J573&lt;TODAY(),"Review overdue",IF(J573&lt;=TODAY()+30,"Review within 30 days","Scheduled")))))</f>
        <v/>
      </c>
      <c r="W573" s="8">
        <f>IF(OR(A573="",F573&lt;&gt;"Active"),"",IF(K573="No","Not required",IF(K573&lt;&gt;"Yes","Check requirement",IF(L573="Further support needed","Competence concern",IF(L573="Competence confirmed","Confirmed",IF(M573="","Missing assessment due",IF(M573&lt;TODAY(),"Assessment overdue","Assessment outstanding")))))))</f>
        <v/>
      </c>
      <c r="X573" s="8">
        <f>IF(OR(A573="",F573&lt;&gt;"Active"),"",IF(T573="Closed","Closed",IF(AND(T573="Not needed",Q573="",R573="",S573=""),"No action",IF(OR(Q573="",R573="",S573="",T573&lt;&gt;"Open"),"Check action details",IF(S573&lt;TODAY(),"Action overdue","Action open")))))</f>
        <v/>
      </c>
      <c r="Y573" s="8">
        <f>IF(COUNTA(A573:T573)=0,"",IF(F573="Archived","Archived",IF(OR(A573="",B573="",C573="",D573="",E573="",F573&lt;&gt;"Active",COUNTIF(Roles,B573)=0,COUNTIF(Branches,C573)=0,COUNTIF(LearningStatuses,G573)=0,COUNTIF(AssessmentRequired,K573)=0,COUNTIF(AssessmentStatuses,L573)=0,COUNTIF(ActionStatuses,T573)=0,AND(H573&lt;&gt;"",NOT(ISNUMBER(H573))),AND(I573&lt;&gt;"",OR(NOT(ISNUMBER(I573)),I573&gt;TODAY())),AND(J573&lt;&gt;"",NOT(ISNUMBER(J573))),AND(M573&lt;&gt;"",NOT(ISNUMBER(M573))),AND(N573&lt;&gt;"",OR(NOT(ISNUMBER(N573)),N573&gt;TODAY())),AND(S573&lt;&gt;"",NOT(ISNUMBER(S573))),AND(G573="Completed",OR(I573="",P573="",J573="")),AND(G573&lt;&gt;"Completed",OR(I573&lt;&gt;"",H573="")),AND(K573="No",L573&lt;&gt;"Not required"),AND(K573="Yes",OR(L573="Not required",AND(L573&lt;&gt;"Competence confirmed",M573=""))),AND(OR(L573="Competence confirmed",L573="Further support needed"),OR(N573="",O573="",P573="")),AND(L573="Further support needed",T573&lt;&gt;"Open"),X573="Check action details",AND(T573="Closed",OR(Q573="",R573="",P573=""))),"Check required fields/dates","Recorded - verify evidence")))</f>
        <v/>
      </c>
    </row>
    <row r="574" spans="1:25" ht="32" customHeight="1">
      <c r="A574" s="6"/>
      <c r="B574" s="6"/>
      <c r="C574" s="6"/>
      <c r="D574" s="6"/>
      <c r="E574" s="6"/>
      <c r="F574" s="6"/>
      <c r="G574" s="6"/>
      <c r="H574" s="7"/>
      <c r="I574" s="7"/>
      <c r="J574" s="7"/>
      <c r="K574" s="6"/>
      <c r="L574" s="6"/>
      <c r="M574" s="7"/>
      <c r="N574" s="7"/>
      <c r="O574" s="6"/>
      <c r="P574" s="6"/>
      <c r="Q574" s="6"/>
      <c r="R574" s="6"/>
      <c r="S574" s="7"/>
      <c r="T574" s="6"/>
      <c r="U574" s="8">
        <f>IF(OR(A574="",F574&lt;&gt;"Active"),"",IF(G574="Completed","Completed",IF(H574="","Missing deadline",IF(H574&lt;TODAY(),"Overdue learning",IF(H574&lt;=TODAY()+30,"Due within 30 days","Scheduled")))))</f>
        <v/>
      </c>
      <c r="V574" s="8">
        <f>IF(OR(A574="",F574&lt;&gt;"Active"),"",IF(G574&lt;&gt;"Completed","Not yet completed",IF(J574="","Missing review date",IF(J574&lt;TODAY(),"Review overdue",IF(J574&lt;=TODAY()+30,"Review within 30 days","Scheduled")))))</f>
        <v/>
      </c>
      <c r="W574" s="8">
        <f>IF(OR(A574="",F574&lt;&gt;"Active"),"",IF(K574="No","Not required",IF(K574&lt;&gt;"Yes","Check requirement",IF(L574="Further support needed","Competence concern",IF(L574="Competence confirmed","Confirmed",IF(M574="","Missing assessment due",IF(M574&lt;TODAY(),"Assessment overdue","Assessment outstanding")))))))</f>
        <v/>
      </c>
      <c r="X574" s="8">
        <f>IF(OR(A574="",F574&lt;&gt;"Active"),"",IF(T574="Closed","Closed",IF(AND(T574="Not needed",Q574="",R574="",S574=""),"No action",IF(OR(Q574="",R574="",S574="",T574&lt;&gt;"Open"),"Check action details",IF(S574&lt;TODAY(),"Action overdue","Action open")))))</f>
        <v/>
      </c>
      <c r="Y574" s="8">
        <f>IF(COUNTA(A574:T574)=0,"",IF(F574="Archived","Archived",IF(OR(A574="",B574="",C574="",D574="",E574="",F574&lt;&gt;"Active",COUNTIF(Roles,B574)=0,COUNTIF(Branches,C574)=0,COUNTIF(LearningStatuses,G574)=0,COUNTIF(AssessmentRequired,K574)=0,COUNTIF(AssessmentStatuses,L574)=0,COUNTIF(ActionStatuses,T574)=0,AND(H574&lt;&gt;"",NOT(ISNUMBER(H574))),AND(I574&lt;&gt;"",OR(NOT(ISNUMBER(I574)),I574&gt;TODAY())),AND(J574&lt;&gt;"",NOT(ISNUMBER(J574))),AND(M574&lt;&gt;"",NOT(ISNUMBER(M574))),AND(N574&lt;&gt;"",OR(NOT(ISNUMBER(N574)),N574&gt;TODAY())),AND(S574&lt;&gt;"",NOT(ISNUMBER(S574))),AND(G574="Completed",OR(I574="",P574="",J574="")),AND(G574&lt;&gt;"Completed",OR(I574&lt;&gt;"",H574="")),AND(K574="No",L574&lt;&gt;"Not required"),AND(K574="Yes",OR(L574="Not required",AND(L574&lt;&gt;"Competence confirmed",M574=""))),AND(OR(L574="Competence confirmed",L574="Further support needed"),OR(N574="",O574="",P574="")),AND(L574="Further support needed",T574&lt;&gt;"Open"),X574="Check action details",AND(T574="Closed",OR(Q574="",R574="",P574=""))),"Check required fields/dates","Recorded - verify evidence")))</f>
        <v/>
      </c>
    </row>
    <row r="575" spans="1:25" ht="32" customHeight="1">
      <c r="A575" s="6"/>
      <c r="B575" s="6"/>
      <c r="C575" s="6"/>
      <c r="D575" s="6"/>
      <c r="E575" s="6"/>
      <c r="F575" s="6"/>
      <c r="G575" s="6"/>
      <c r="H575" s="7"/>
      <c r="I575" s="7"/>
      <c r="J575" s="7"/>
      <c r="K575" s="6"/>
      <c r="L575" s="6"/>
      <c r="M575" s="7"/>
      <c r="N575" s="7"/>
      <c r="O575" s="6"/>
      <c r="P575" s="6"/>
      <c r="Q575" s="6"/>
      <c r="R575" s="6"/>
      <c r="S575" s="7"/>
      <c r="T575" s="6"/>
      <c r="U575" s="8">
        <f>IF(OR(A575="",F575&lt;&gt;"Active"),"",IF(G575="Completed","Completed",IF(H575="","Missing deadline",IF(H575&lt;TODAY(),"Overdue learning",IF(H575&lt;=TODAY()+30,"Due within 30 days","Scheduled")))))</f>
        <v/>
      </c>
      <c r="V575" s="8">
        <f>IF(OR(A575="",F575&lt;&gt;"Active"),"",IF(G575&lt;&gt;"Completed","Not yet completed",IF(J575="","Missing review date",IF(J575&lt;TODAY(),"Review overdue",IF(J575&lt;=TODAY()+30,"Review within 30 days","Scheduled")))))</f>
        <v/>
      </c>
      <c r="W575" s="8">
        <f>IF(OR(A575="",F575&lt;&gt;"Active"),"",IF(K575="No","Not required",IF(K575&lt;&gt;"Yes","Check requirement",IF(L575="Further support needed","Competence concern",IF(L575="Competence confirmed","Confirmed",IF(M575="","Missing assessment due",IF(M575&lt;TODAY(),"Assessment overdue","Assessment outstanding")))))))</f>
        <v/>
      </c>
      <c r="X575" s="8">
        <f>IF(OR(A575="",F575&lt;&gt;"Active"),"",IF(T575="Closed","Closed",IF(AND(T575="Not needed",Q575="",R575="",S575=""),"No action",IF(OR(Q575="",R575="",S575="",T575&lt;&gt;"Open"),"Check action details",IF(S575&lt;TODAY(),"Action overdue","Action open")))))</f>
        <v/>
      </c>
      <c r="Y575" s="8">
        <f>IF(COUNTA(A575:T575)=0,"",IF(F575="Archived","Archived",IF(OR(A575="",B575="",C575="",D575="",E575="",F575&lt;&gt;"Active",COUNTIF(Roles,B575)=0,COUNTIF(Branches,C575)=0,COUNTIF(LearningStatuses,G575)=0,COUNTIF(AssessmentRequired,K575)=0,COUNTIF(AssessmentStatuses,L575)=0,COUNTIF(ActionStatuses,T575)=0,AND(H575&lt;&gt;"",NOT(ISNUMBER(H575))),AND(I575&lt;&gt;"",OR(NOT(ISNUMBER(I575)),I575&gt;TODAY())),AND(J575&lt;&gt;"",NOT(ISNUMBER(J575))),AND(M575&lt;&gt;"",NOT(ISNUMBER(M575))),AND(N575&lt;&gt;"",OR(NOT(ISNUMBER(N575)),N575&gt;TODAY())),AND(S575&lt;&gt;"",NOT(ISNUMBER(S575))),AND(G575="Completed",OR(I575="",P575="",J575="")),AND(G575&lt;&gt;"Completed",OR(I575&lt;&gt;"",H575="")),AND(K575="No",L575&lt;&gt;"Not required"),AND(K575="Yes",OR(L575="Not required",AND(L575&lt;&gt;"Competence confirmed",M575=""))),AND(OR(L575="Competence confirmed",L575="Further support needed"),OR(N575="",O575="",P575="")),AND(L575="Further support needed",T575&lt;&gt;"Open"),X575="Check action details",AND(T575="Closed",OR(Q575="",R575="",P575=""))),"Check required fields/dates","Recorded - verify evidence")))</f>
        <v/>
      </c>
    </row>
    <row r="576" spans="1:25" ht="32" customHeight="1">
      <c r="A576" s="6"/>
      <c r="B576" s="6"/>
      <c r="C576" s="6"/>
      <c r="D576" s="6"/>
      <c r="E576" s="6"/>
      <c r="F576" s="6"/>
      <c r="G576" s="6"/>
      <c r="H576" s="7"/>
      <c r="I576" s="7"/>
      <c r="J576" s="7"/>
      <c r="K576" s="6"/>
      <c r="L576" s="6"/>
      <c r="M576" s="7"/>
      <c r="N576" s="7"/>
      <c r="O576" s="6"/>
      <c r="P576" s="6"/>
      <c r="Q576" s="6"/>
      <c r="R576" s="6"/>
      <c r="S576" s="7"/>
      <c r="T576" s="6"/>
      <c r="U576" s="8">
        <f>IF(OR(A576="",F576&lt;&gt;"Active"),"",IF(G576="Completed","Completed",IF(H576="","Missing deadline",IF(H576&lt;TODAY(),"Overdue learning",IF(H576&lt;=TODAY()+30,"Due within 30 days","Scheduled")))))</f>
        <v/>
      </c>
      <c r="V576" s="8">
        <f>IF(OR(A576="",F576&lt;&gt;"Active"),"",IF(G576&lt;&gt;"Completed","Not yet completed",IF(J576="","Missing review date",IF(J576&lt;TODAY(),"Review overdue",IF(J576&lt;=TODAY()+30,"Review within 30 days","Scheduled")))))</f>
        <v/>
      </c>
      <c r="W576" s="8">
        <f>IF(OR(A576="",F576&lt;&gt;"Active"),"",IF(K576="No","Not required",IF(K576&lt;&gt;"Yes","Check requirement",IF(L576="Further support needed","Competence concern",IF(L576="Competence confirmed","Confirmed",IF(M576="","Missing assessment due",IF(M576&lt;TODAY(),"Assessment overdue","Assessment outstanding")))))))</f>
        <v/>
      </c>
      <c r="X576" s="8">
        <f>IF(OR(A576="",F576&lt;&gt;"Active"),"",IF(T576="Closed","Closed",IF(AND(T576="Not needed",Q576="",R576="",S576=""),"No action",IF(OR(Q576="",R576="",S576="",T576&lt;&gt;"Open"),"Check action details",IF(S576&lt;TODAY(),"Action overdue","Action open")))))</f>
        <v/>
      </c>
      <c r="Y576" s="8">
        <f>IF(COUNTA(A576:T576)=0,"",IF(F576="Archived","Archived",IF(OR(A576="",B576="",C576="",D576="",E576="",F576&lt;&gt;"Active",COUNTIF(Roles,B576)=0,COUNTIF(Branches,C576)=0,COUNTIF(LearningStatuses,G576)=0,COUNTIF(AssessmentRequired,K576)=0,COUNTIF(AssessmentStatuses,L576)=0,COUNTIF(ActionStatuses,T576)=0,AND(H576&lt;&gt;"",NOT(ISNUMBER(H576))),AND(I576&lt;&gt;"",OR(NOT(ISNUMBER(I576)),I576&gt;TODAY())),AND(J576&lt;&gt;"",NOT(ISNUMBER(J576))),AND(M576&lt;&gt;"",NOT(ISNUMBER(M576))),AND(N576&lt;&gt;"",OR(NOT(ISNUMBER(N576)),N576&gt;TODAY())),AND(S576&lt;&gt;"",NOT(ISNUMBER(S576))),AND(G576="Completed",OR(I576="",P576="",J576="")),AND(G576&lt;&gt;"Completed",OR(I576&lt;&gt;"",H576="")),AND(K576="No",L576&lt;&gt;"Not required"),AND(K576="Yes",OR(L576="Not required",AND(L576&lt;&gt;"Competence confirmed",M576=""))),AND(OR(L576="Competence confirmed",L576="Further support needed"),OR(N576="",O576="",P576="")),AND(L576="Further support needed",T576&lt;&gt;"Open"),X576="Check action details",AND(T576="Closed",OR(Q576="",R576="",P576=""))),"Check required fields/dates","Recorded - verify evidence")))</f>
        <v/>
      </c>
    </row>
    <row r="577" spans="1:25" ht="32" customHeight="1">
      <c r="A577" s="6"/>
      <c r="B577" s="6"/>
      <c r="C577" s="6"/>
      <c r="D577" s="6"/>
      <c r="E577" s="6"/>
      <c r="F577" s="6"/>
      <c r="G577" s="6"/>
      <c r="H577" s="7"/>
      <c r="I577" s="7"/>
      <c r="J577" s="7"/>
      <c r="K577" s="6"/>
      <c r="L577" s="6"/>
      <c r="M577" s="7"/>
      <c r="N577" s="7"/>
      <c r="O577" s="6"/>
      <c r="P577" s="6"/>
      <c r="Q577" s="6"/>
      <c r="R577" s="6"/>
      <c r="S577" s="7"/>
      <c r="T577" s="6"/>
      <c r="U577" s="8">
        <f>IF(OR(A577="",F577&lt;&gt;"Active"),"",IF(G577="Completed","Completed",IF(H577="","Missing deadline",IF(H577&lt;TODAY(),"Overdue learning",IF(H577&lt;=TODAY()+30,"Due within 30 days","Scheduled")))))</f>
        <v/>
      </c>
      <c r="V577" s="8">
        <f>IF(OR(A577="",F577&lt;&gt;"Active"),"",IF(G577&lt;&gt;"Completed","Not yet completed",IF(J577="","Missing review date",IF(J577&lt;TODAY(),"Review overdue",IF(J577&lt;=TODAY()+30,"Review within 30 days","Scheduled")))))</f>
        <v/>
      </c>
      <c r="W577" s="8">
        <f>IF(OR(A577="",F577&lt;&gt;"Active"),"",IF(K577="No","Not required",IF(K577&lt;&gt;"Yes","Check requirement",IF(L577="Further support needed","Competence concern",IF(L577="Competence confirmed","Confirmed",IF(M577="","Missing assessment due",IF(M577&lt;TODAY(),"Assessment overdue","Assessment outstanding")))))))</f>
        <v/>
      </c>
      <c r="X577" s="8">
        <f>IF(OR(A577="",F577&lt;&gt;"Active"),"",IF(T577="Closed","Closed",IF(AND(T577="Not needed",Q577="",R577="",S577=""),"No action",IF(OR(Q577="",R577="",S577="",T577&lt;&gt;"Open"),"Check action details",IF(S577&lt;TODAY(),"Action overdue","Action open")))))</f>
        <v/>
      </c>
      <c r="Y577" s="8">
        <f>IF(COUNTA(A577:T577)=0,"",IF(F577="Archived","Archived",IF(OR(A577="",B577="",C577="",D577="",E577="",F577&lt;&gt;"Active",COUNTIF(Roles,B577)=0,COUNTIF(Branches,C577)=0,COUNTIF(LearningStatuses,G577)=0,COUNTIF(AssessmentRequired,K577)=0,COUNTIF(AssessmentStatuses,L577)=0,COUNTIF(ActionStatuses,T577)=0,AND(H577&lt;&gt;"",NOT(ISNUMBER(H577))),AND(I577&lt;&gt;"",OR(NOT(ISNUMBER(I577)),I577&gt;TODAY())),AND(J577&lt;&gt;"",NOT(ISNUMBER(J577))),AND(M577&lt;&gt;"",NOT(ISNUMBER(M577))),AND(N577&lt;&gt;"",OR(NOT(ISNUMBER(N577)),N577&gt;TODAY())),AND(S577&lt;&gt;"",NOT(ISNUMBER(S577))),AND(G577="Completed",OR(I577="",P577="",J577="")),AND(G577&lt;&gt;"Completed",OR(I577&lt;&gt;"",H577="")),AND(K577="No",L577&lt;&gt;"Not required"),AND(K577="Yes",OR(L577="Not required",AND(L577&lt;&gt;"Competence confirmed",M577=""))),AND(OR(L577="Competence confirmed",L577="Further support needed"),OR(N577="",O577="",P577="")),AND(L577="Further support needed",T577&lt;&gt;"Open"),X577="Check action details",AND(T577="Closed",OR(Q577="",R577="",P577=""))),"Check required fields/dates","Recorded - verify evidence")))</f>
        <v/>
      </c>
    </row>
    <row r="578" spans="1:25" ht="32" customHeight="1">
      <c r="A578" s="6"/>
      <c r="B578" s="6"/>
      <c r="C578" s="6"/>
      <c r="D578" s="6"/>
      <c r="E578" s="6"/>
      <c r="F578" s="6"/>
      <c r="G578" s="6"/>
      <c r="H578" s="7"/>
      <c r="I578" s="7"/>
      <c r="J578" s="7"/>
      <c r="K578" s="6"/>
      <c r="L578" s="6"/>
      <c r="M578" s="7"/>
      <c r="N578" s="7"/>
      <c r="O578" s="6"/>
      <c r="P578" s="6"/>
      <c r="Q578" s="6"/>
      <c r="R578" s="6"/>
      <c r="S578" s="7"/>
      <c r="T578" s="6"/>
      <c r="U578" s="8">
        <f>IF(OR(A578="",F578&lt;&gt;"Active"),"",IF(G578="Completed","Completed",IF(H578="","Missing deadline",IF(H578&lt;TODAY(),"Overdue learning",IF(H578&lt;=TODAY()+30,"Due within 30 days","Scheduled")))))</f>
        <v/>
      </c>
      <c r="V578" s="8">
        <f>IF(OR(A578="",F578&lt;&gt;"Active"),"",IF(G578&lt;&gt;"Completed","Not yet completed",IF(J578="","Missing review date",IF(J578&lt;TODAY(),"Review overdue",IF(J578&lt;=TODAY()+30,"Review within 30 days","Scheduled")))))</f>
        <v/>
      </c>
      <c r="W578" s="8">
        <f>IF(OR(A578="",F578&lt;&gt;"Active"),"",IF(K578="No","Not required",IF(K578&lt;&gt;"Yes","Check requirement",IF(L578="Further support needed","Competence concern",IF(L578="Competence confirmed","Confirmed",IF(M578="","Missing assessment due",IF(M578&lt;TODAY(),"Assessment overdue","Assessment outstanding")))))))</f>
        <v/>
      </c>
      <c r="X578" s="8">
        <f>IF(OR(A578="",F578&lt;&gt;"Active"),"",IF(T578="Closed","Closed",IF(AND(T578="Not needed",Q578="",R578="",S578=""),"No action",IF(OR(Q578="",R578="",S578="",T578&lt;&gt;"Open"),"Check action details",IF(S578&lt;TODAY(),"Action overdue","Action open")))))</f>
        <v/>
      </c>
      <c r="Y578" s="8">
        <f>IF(COUNTA(A578:T578)=0,"",IF(F578="Archived","Archived",IF(OR(A578="",B578="",C578="",D578="",E578="",F578&lt;&gt;"Active",COUNTIF(Roles,B578)=0,COUNTIF(Branches,C578)=0,COUNTIF(LearningStatuses,G578)=0,COUNTIF(AssessmentRequired,K578)=0,COUNTIF(AssessmentStatuses,L578)=0,COUNTIF(ActionStatuses,T578)=0,AND(H578&lt;&gt;"",NOT(ISNUMBER(H578))),AND(I578&lt;&gt;"",OR(NOT(ISNUMBER(I578)),I578&gt;TODAY())),AND(J578&lt;&gt;"",NOT(ISNUMBER(J578))),AND(M578&lt;&gt;"",NOT(ISNUMBER(M578))),AND(N578&lt;&gt;"",OR(NOT(ISNUMBER(N578)),N578&gt;TODAY())),AND(S578&lt;&gt;"",NOT(ISNUMBER(S578))),AND(G578="Completed",OR(I578="",P578="",J578="")),AND(G578&lt;&gt;"Completed",OR(I578&lt;&gt;"",H578="")),AND(K578="No",L578&lt;&gt;"Not required"),AND(K578="Yes",OR(L578="Not required",AND(L578&lt;&gt;"Competence confirmed",M578=""))),AND(OR(L578="Competence confirmed",L578="Further support needed"),OR(N578="",O578="",P578="")),AND(L578="Further support needed",T578&lt;&gt;"Open"),X578="Check action details",AND(T578="Closed",OR(Q578="",R578="",P578=""))),"Check required fields/dates","Recorded - verify evidence")))</f>
        <v/>
      </c>
    </row>
    <row r="579" spans="1:25" ht="32" customHeight="1">
      <c r="A579" s="6"/>
      <c r="B579" s="6"/>
      <c r="C579" s="6"/>
      <c r="D579" s="6"/>
      <c r="E579" s="6"/>
      <c r="F579" s="6"/>
      <c r="G579" s="6"/>
      <c r="H579" s="7"/>
      <c r="I579" s="7"/>
      <c r="J579" s="7"/>
      <c r="K579" s="6"/>
      <c r="L579" s="6"/>
      <c r="M579" s="7"/>
      <c r="N579" s="7"/>
      <c r="O579" s="6"/>
      <c r="P579" s="6"/>
      <c r="Q579" s="6"/>
      <c r="R579" s="6"/>
      <c r="S579" s="7"/>
      <c r="T579" s="6"/>
      <c r="U579" s="8">
        <f>IF(OR(A579="",F579&lt;&gt;"Active"),"",IF(G579="Completed","Completed",IF(H579="","Missing deadline",IF(H579&lt;TODAY(),"Overdue learning",IF(H579&lt;=TODAY()+30,"Due within 30 days","Scheduled")))))</f>
        <v/>
      </c>
      <c r="V579" s="8">
        <f>IF(OR(A579="",F579&lt;&gt;"Active"),"",IF(G579&lt;&gt;"Completed","Not yet completed",IF(J579="","Missing review date",IF(J579&lt;TODAY(),"Review overdue",IF(J579&lt;=TODAY()+30,"Review within 30 days","Scheduled")))))</f>
        <v/>
      </c>
      <c r="W579" s="8">
        <f>IF(OR(A579="",F579&lt;&gt;"Active"),"",IF(K579="No","Not required",IF(K579&lt;&gt;"Yes","Check requirement",IF(L579="Further support needed","Competence concern",IF(L579="Competence confirmed","Confirmed",IF(M579="","Missing assessment due",IF(M579&lt;TODAY(),"Assessment overdue","Assessment outstanding")))))))</f>
        <v/>
      </c>
      <c r="X579" s="8">
        <f>IF(OR(A579="",F579&lt;&gt;"Active"),"",IF(T579="Closed","Closed",IF(AND(T579="Not needed",Q579="",R579="",S579=""),"No action",IF(OR(Q579="",R579="",S579="",T579&lt;&gt;"Open"),"Check action details",IF(S579&lt;TODAY(),"Action overdue","Action open")))))</f>
        <v/>
      </c>
      <c r="Y579" s="8">
        <f>IF(COUNTA(A579:T579)=0,"",IF(F579="Archived","Archived",IF(OR(A579="",B579="",C579="",D579="",E579="",F579&lt;&gt;"Active",COUNTIF(Roles,B579)=0,COUNTIF(Branches,C579)=0,COUNTIF(LearningStatuses,G579)=0,COUNTIF(AssessmentRequired,K579)=0,COUNTIF(AssessmentStatuses,L579)=0,COUNTIF(ActionStatuses,T579)=0,AND(H579&lt;&gt;"",NOT(ISNUMBER(H579))),AND(I579&lt;&gt;"",OR(NOT(ISNUMBER(I579)),I579&gt;TODAY())),AND(J579&lt;&gt;"",NOT(ISNUMBER(J579))),AND(M579&lt;&gt;"",NOT(ISNUMBER(M579))),AND(N579&lt;&gt;"",OR(NOT(ISNUMBER(N579)),N579&gt;TODAY())),AND(S579&lt;&gt;"",NOT(ISNUMBER(S579))),AND(G579="Completed",OR(I579="",P579="",J579="")),AND(G579&lt;&gt;"Completed",OR(I579&lt;&gt;"",H579="")),AND(K579="No",L579&lt;&gt;"Not required"),AND(K579="Yes",OR(L579="Not required",AND(L579&lt;&gt;"Competence confirmed",M579=""))),AND(OR(L579="Competence confirmed",L579="Further support needed"),OR(N579="",O579="",P579="")),AND(L579="Further support needed",T579&lt;&gt;"Open"),X579="Check action details",AND(T579="Closed",OR(Q579="",R579="",P579=""))),"Check required fields/dates","Recorded - verify evidence")))</f>
        <v/>
      </c>
    </row>
    <row r="580" spans="1:25" ht="32" customHeight="1">
      <c r="A580" s="6"/>
      <c r="B580" s="6"/>
      <c r="C580" s="6"/>
      <c r="D580" s="6"/>
      <c r="E580" s="6"/>
      <c r="F580" s="6"/>
      <c r="G580" s="6"/>
      <c r="H580" s="7"/>
      <c r="I580" s="7"/>
      <c r="J580" s="7"/>
      <c r="K580" s="6"/>
      <c r="L580" s="6"/>
      <c r="M580" s="7"/>
      <c r="N580" s="7"/>
      <c r="O580" s="6"/>
      <c r="P580" s="6"/>
      <c r="Q580" s="6"/>
      <c r="R580" s="6"/>
      <c r="S580" s="7"/>
      <c r="T580" s="6"/>
      <c r="U580" s="8">
        <f>IF(OR(A580="",F580&lt;&gt;"Active"),"",IF(G580="Completed","Completed",IF(H580="","Missing deadline",IF(H580&lt;TODAY(),"Overdue learning",IF(H580&lt;=TODAY()+30,"Due within 30 days","Scheduled")))))</f>
        <v/>
      </c>
      <c r="V580" s="8">
        <f>IF(OR(A580="",F580&lt;&gt;"Active"),"",IF(G580&lt;&gt;"Completed","Not yet completed",IF(J580="","Missing review date",IF(J580&lt;TODAY(),"Review overdue",IF(J580&lt;=TODAY()+30,"Review within 30 days","Scheduled")))))</f>
        <v/>
      </c>
      <c r="W580" s="8">
        <f>IF(OR(A580="",F580&lt;&gt;"Active"),"",IF(K580="No","Not required",IF(K580&lt;&gt;"Yes","Check requirement",IF(L580="Further support needed","Competence concern",IF(L580="Competence confirmed","Confirmed",IF(M580="","Missing assessment due",IF(M580&lt;TODAY(),"Assessment overdue","Assessment outstanding")))))))</f>
        <v/>
      </c>
      <c r="X580" s="8">
        <f>IF(OR(A580="",F580&lt;&gt;"Active"),"",IF(T580="Closed","Closed",IF(AND(T580="Not needed",Q580="",R580="",S580=""),"No action",IF(OR(Q580="",R580="",S580="",T580&lt;&gt;"Open"),"Check action details",IF(S580&lt;TODAY(),"Action overdue","Action open")))))</f>
        <v/>
      </c>
      <c r="Y580" s="8">
        <f>IF(COUNTA(A580:T580)=0,"",IF(F580="Archived","Archived",IF(OR(A580="",B580="",C580="",D580="",E580="",F580&lt;&gt;"Active",COUNTIF(Roles,B580)=0,COUNTIF(Branches,C580)=0,COUNTIF(LearningStatuses,G580)=0,COUNTIF(AssessmentRequired,K580)=0,COUNTIF(AssessmentStatuses,L580)=0,COUNTIF(ActionStatuses,T580)=0,AND(H580&lt;&gt;"",NOT(ISNUMBER(H580))),AND(I580&lt;&gt;"",OR(NOT(ISNUMBER(I580)),I580&gt;TODAY())),AND(J580&lt;&gt;"",NOT(ISNUMBER(J580))),AND(M580&lt;&gt;"",NOT(ISNUMBER(M580))),AND(N580&lt;&gt;"",OR(NOT(ISNUMBER(N580)),N580&gt;TODAY())),AND(S580&lt;&gt;"",NOT(ISNUMBER(S580))),AND(G580="Completed",OR(I580="",P580="",J580="")),AND(G580&lt;&gt;"Completed",OR(I580&lt;&gt;"",H580="")),AND(K580="No",L580&lt;&gt;"Not required"),AND(K580="Yes",OR(L580="Not required",AND(L580&lt;&gt;"Competence confirmed",M580=""))),AND(OR(L580="Competence confirmed",L580="Further support needed"),OR(N580="",O580="",P580="")),AND(L580="Further support needed",T580&lt;&gt;"Open"),X580="Check action details",AND(T580="Closed",OR(Q580="",R580="",P580=""))),"Check required fields/dates","Recorded - verify evidence")))</f>
        <v/>
      </c>
    </row>
    <row r="581" spans="1:25" ht="32" customHeight="1">
      <c r="A581" s="6"/>
      <c r="B581" s="6"/>
      <c r="C581" s="6"/>
      <c r="D581" s="6"/>
      <c r="E581" s="6"/>
      <c r="F581" s="6"/>
      <c r="G581" s="6"/>
      <c r="H581" s="7"/>
      <c r="I581" s="7"/>
      <c r="J581" s="7"/>
      <c r="K581" s="6"/>
      <c r="L581" s="6"/>
      <c r="M581" s="7"/>
      <c r="N581" s="7"/>
      <c r="O581" s="6"/>
      <c r="P581" s="6"/>
      <c r="Q581" s="6"/>
      <c r="R581" s="6"/>
      <c r="S581" s="7"/>
      <c r="T581" s="6"/>
      <c r="U581" s="8">
        <f>IF(OR(A581="",F581&lt;&gt;"Active"),"",IF(G581="Completed","Completed",IF(H581="","Missing deadline",IF(H581&lt;TODAY(),"Overdue learning",IF(H581&lt;=TODAY()+30,"Due within 30 days","Scheduled")))))</f>
        <v/>
      </c>
      <c r="V581" s="8">
        <f>IF(OR(A581="",F581&lt;&gt;"Active"),"",IF(G581&lt;&gt;"Completed","Not yet completed",IF(J581="","Missing review date",IF(J581&lt;TODAY(),"Review overdue",IF(J581&lt;=TODAY()+30,"Review within 30 days","Scheduled")))))</f>
        <v/>
      </c>
      <c r="W581" s="8">
        <f>IF(OR(A581="",F581&lt;&gt;"Active"),"",IF(K581="No","Not required",IF(K581&lt;&gt;"Yes","Check requirement",IF(L581="Further support needed","Competence concern",IF(L581="Competence confirmed","Confirmed",IF(M581="","Missing assessment due",IF(M581&lt;TODAY(),"Assessment overdue","Assessment outstanding")))))))</f>
        <v/>
      </c>
      <c r="X581" s="8">
        <f>IF(OR(A581="",F581&lt;&gt;"Active"),"",IF(T581="Closed","Closed",IF(AND(T581="Not needed",Q581="",R581="",S581=""),"No action",IF(OR(Q581="",R581="",S581="",T581&lt;&gt;"Open"),"Check action details",IF(S581&lt;TODAY(),"Action overdue","Action open")))))</f>
        <v/>
      </c>
      <c r="Y581" s="8">
        <f>IF(COUNTA(A581:T581)=0,"",IF(F581="Archived","Archived",IF(OR(A581="",B581="",C581="",D581="",E581="",F581&lt;&gt;"Active",COUNTIF(Roles,B581)=0,COUNTIF(Branches,C581)=0,COUNTIF(LearningStatuses,G581)=0,COUNTIF(AssessmentRequired,K581)=0,COUNTIF(AssessmentStatuses,L581)=0,COUNTIF(ActionStatuses,T581)=0,AND(H581&lt;&gt;"",NOT(ISNUMBER(H581))),AND(I581&lt;&gt;"",OR(NOT(ISNUMBER(I581)),I581&gt;TODAY())),AND(J581&lt;&gt;"",NOT(ISNUMBER(J581))),AND(M581&lt;&gt;"",NOT(ISNUMBER(M581))),AND(N581&lt;&gt;"",OR(NOT(ISNUMBER(N581)),N581&gt;TODAY())),AND(S581&lt;&gt;"",NOT(ISNUMBER(S581))),AND(G581="Completed",OR(I581="",P581="",J581="")),AND(G581&lt;&gt;"Completed",OR(I581&lt;&gt;"",H581="")),AND(K581="No",L581&lt;&gt;"Not required"),AND(K581="Yes",OR(L581="Not required",AND(L581&lt;&gt;"Competence confirmed",M581=""))),AND(OR(L581="Competence confirmed",L581="Further support needed"),OR(N581="",O581="",P581="")),AND(L581="Further support needed",T581&lt;&gt;"Open"),X581="Check action details",AND(T581="Closed",OR(Q581="",R581="",P581=""))),"Check required fields/dates","Recorded - verify evidence")))</f>
        <v/>
      </c>
    </row>
    <row r="582" spans="1:25" ht="32" customHeight="1">
      <c r="A582" s="6"/>
      <c r="B582" s="6"/>
      <c r="C582" s="6"/>
      <c r="D582" s="6"/>
      <c r="E582" s="6"/>
      <c r="F582" s="6"/>
      <c r="G582" s="6"/>
      <c r="H582" s="7"/>
      <c r="I582" s="7"/>
      <c r="J582" s="7"/>
      <c r="K582" s="6"/>
      <c r="L582" s="6"/>
      <c r="M582" s="7"/>
      <c r="N582" s="7"/>
      <c r="O582" s="6"/>
      <c r="P582" s="6"/>
      <c r="Q582" s="6"/>
      <c r="R582" s="6"/>
      <c r="S582" s="7"/>
      <c r="T582" s="6"/>
      <c r="U582" s="8">
        <f>IF(OR(A582="",F582&lt;&gt;"Active"),"",IF(G582="Completed","Completed",IF(H582="","Missing deadline",IF(H582&lt;TODAY(),"Overdue learning",IF(H582&lt;=TODAY()+30,"Due within 30 days","Scheduled")))))</f>
        <v/>
      </c>
      <c r="V582" s="8">
        <f>IF(OR(A582="",F582&lt;&gt;"Active"),"",IF(G582&lt;&gt;"Completed","Not yet completed",IF(J582="","Missing review date",IF(J582&lt;TODAY(),"Review overdue",IF(J582&lt;=TODAY()+30,"Review within 30 days","Scheduled")))))</f>
        <v/>
      </c>
      <c r="W582" s="8">
        <f>IF(OR(A582="",F582&lt;&gt;"Active"),"",IF(K582="No","Not required",IF(K582&lt;&gt;"Yes","Check requirement",IF(L582="Further support needed","Competence concern",IF(L582="Competence confirmed","Confirmed",IF(M582="","Missing assessment due",IF(M582&lt;TODAY(),"Assessment overdue","Assessment outstanding")))))))</f>
        <v/>
      </c>
      <c r="X582" s="8">
        <f>IF(OR(A582="",F582&lt;&gt;"Active"),"",IF(T582="Closed","Closed",IF(AND(T582="Not needed",Q582="",R582="",S582=""),"No action",IF(OR(Q582="",R582="",S582="",T582&lt;&gt;"Open"),"Check action details",IF(S582&lt;TODAY(),"Action overdue","Action open")))))</f>
        <v/>
      </c>
      <c r="Y582" s="8">
        <f>IF(COUNTA(A582:T582)=0,"",IF(F582="Archived","Archived",IF(OR(A582="",B582="",C582="",D582="",E582="",F582&lt;&gt;"Active",COUNTIF(Roles,B582)=0,COUNTIF(Branches,C582)=0,COUNTIF(LearningStatuses,G582)=0,COUNTIF(AssessmentRequired,K582)=0,COUNTIF(AssessmentStatuses,L582)=0,COUNTIF(ActionStatuses,T582)=0,AND(H582&lt;&gt;"",NOT(ISNUMBER(H582))),AND(I582&lt;&gt;"",OR(NOT(ISNUMBER(I582)),I582&gt;TODAY())),AND(J582&lt;&gt;"",NOT(ISNUMBER(J582))),AND(M582&lt;&gt;"",NOT(ISNUMBER(M582))),AND(N582&lt;&gt;"",OR(NOT(ISNUMBER(N582)),N582&gt;TODAY())),AND(S582&lt;&gt;"",NOT(ISNUMBER(S582))),AND(G582="Completed",OR(I582="",P582="",J582="")),AND(G582&lt;&gt;"Completed",OR(I582&lt;&gt;"",H582="")),AND(K582="No",L582&lt;&gt;"Not required"),AND(K582="Yes",OR(L582="Not required",AND(L582&lt;&gt;"Competence confirmed",M582=""))),AND(OR(L582="Competence confirmed",L582="Further support needed"),OR(N582="",O582="",P582="")),AND(L582="Further support needed",T582&lt;&gt;"Open"),X582="Check action details",AND(T582="Closed",OR(Q582="",R582="",P582=""))),"Check required fields/dates","Recorded - verify evidence")))</f>
        <v/>
      </c>
    </row>
    <row r="583" spans="1:25" ht="32" customHeight="1">
      <c r="A583" s="6"/>
      <c r="B583" s="6"/>
      <c r="C583" s="6"/>
      <c r="D583" s="6"/>
      <c r="E583" s="6"/>
      <c r="F583" s="6"/>
      <c r="G583" s="6"/>
      <c r="H583" s="7"/>
      <c r="I583" s="7"/>
      <c r="J583" s="7"/>
      <c r="K583" s="6"/>
      <c r="L583" s="6"/>
      <c r="M583" s="7"/>
      <c r="N583" s="7"/>
      <c r="O583" s="6"/>
      <c r="P583" s="6"/>
      <c r="Q583" s="6"/>
      <c r="R583" s="6"/>
      <c r="S583" s="7"/>
      <c r="T583" s="6"/>
      <c r="U583" s="8">
        <f>IF(OR(A583="",F583&lt;&gt;"Active"),"",IF(G583="Completed","Completed",IF(H583="","Missing deadline",IF(H583&lt;TODAY(),"Overdue learning",IF(H583&lt;=TODAY()+30,"Due within 30 days","Scheduled")))))</f>
        <v/>
      </c>
      <c r="V583" s="8">
        <f>IF(OR(A583="",F583&lt;&gt;"Active"),"",IF(G583&lt;&gt;"Completed","Not yet completed",IF(J583="","Missing review date",IF(J583&lt;TODAY(),"Review overdue",IF(J583&lt;=TODAY()+30,"Review within 30 days","Scheduled")))))</f>
        <v/>
      </c>
      <c r="W583" s="8">
        <f>IF(OR(A583="",F583&lt;&gt;"Active"),"",IF(K583="No","Not required",IF(K583&lt;&gt;"Yes","Check requirement",IF(L583="Further support needed","Competence concern",IF(L583="Competence confirmed","Confirmed",IF(M583="","Missing assessment due",IF(M583&lt;TODAY(),"Assessment overdue","Assessment outstanding")))))))</f>
        <v/>
      </c>
      <c r="X583" s="8">
        <f>IF(OR(A583="",F583&lt;&gt;"Active"),"",IF(T583="Closed","Closed",IF(AND(T583="Not needed",Q583="",R583="",S583=""),"No action",IF(OR(Q583="",R583="",S583="",T583&lt;&gt;"Open"),"Check action details",IF(S583&lt;TODAY(),"Action overdue","Action open")))))</f>
        <v/>
      </c>
      <c r="Y583" s="8">
        <f>IF(COUNTA(A583:T583)=0,"",IF(F583="Archived","Archived",IF(OR(A583="",B583="",C583="",D583="",E583="",F583&lt;&gt;"Active",COUNTIF(Roles,B583)=0,COUNTIF(Branches,C583)=0,COUNTIF(LearningStatuses,G583)=0,COUNTIF(AssessmentRequired,K583)=0,COUNTIF(AssessmentStatuses,L583)=0,COUNTIF(ActionStatuses,T583)=0,AND(H583&lt;&gt;"",NOT(ISNUMBER(H583))),AND(I583&lt;&gt;"",OR(NOT(ISNUMBER(I583)),I583&gt;TODAY())),AND(J583&lt;&gt;"",NOT(ISNUMBER(J583))),AND(M583&lt;&gt;"",NOT(ISNUMBER(M583))),AND(N583&lt;&gt;"",OR(NOT(ISNUMBER(N583)),N583&gt;TODAY())),AND(S583&lt;&gt;"",NOT(ISNUMBER(S583))),AND(G583="Completed",OR(I583="",P583="",J583="")),AND(G583&lt;&gt;"Completed",OR(I583&lt;&gt;"",H583="")),AND(K583="No",L583&lt;&gt;"Not required"),AND(K583="Yes",OR(L583="Not required",AND(L583&lt;&gt;"Competence confirmed",M583=""))),AND(OR(L583="Competence confirmed",L583="Further support needed"),OR(N583="",O583="",P583="")),AND(L583="Further support needed",T583&lt;&gt;"Open"),X583="Check action details",AND(T583="Closed",OR(Q583="",R583="",P583=""))),"Check required fields/dates","Recorded - verify evidence")))</f>
        <v/>
      </c>
    </row>
    <row r="584" spans="1:25" ht="32" customHeight="1">
      <c r="A584" s="6"/>
      <c r="B584" s="6"/>
      <c r="C584" s="6"/>
      <c r="D584" s="6"/>
      <c r="E584" s="6"/>
      <c r="F584" s="6"/>
      <c r="G584" s="6"/>
      <c r="H584" s="7"/>
      <c r="I584" s="7"/>
      <c r="J584" s="7"/>
      <c r="K584" s="6"/>
      <c r="L584" s="6"/>
      <c r="M584" s="7"/>
      <c r="N584" s="7"/>
      <c r="O584" s="6"/>
      <c r="P584" s="6"/>
      <c r="Q584" s="6"/>
      <c r="R584" s="6"/>
      <c r="S584" s="7"/>
      <c r="T584" s="6"/>
      <c r="U584" s="8">
        <f>IF(OR(A584="",F584&lt;&gt;"Active"),"",IF(G584="Completed","Completed",IF(H584="","Missing deadline",IF(H584&lt;TODAY(),"Overdue learning",IF(H584&lt;=TODAY()+30,"Due within 30 days","Scheduled")))))</f>
        <v/>
      </c>
      <c r="V584" s="8">
        <f>IF(OR(A584="",F584&lt;&gt;"Active"),"",IF(G584&lt;&gt;"Completed","Not yet completed",IF(J584="","Missing review date",IF(J584&lt;TODAY(),"Review overdue",IF(J584&lt;=TODAY()+30,"Review within 30 days","Scheduled")))))</f>
        <v/>
      </c>
      <c r="W584" s="8">
        <f>IF(OR(A584="",F584&lt;&gt;"Active"),"",IF(K584="No","Not required",IF(K584&lt;&gt;"Yes","Check requirement",IF(L584="Further support needed","Competence concern",IF(L584="Competence confirmed","Confirmed",IF(M584="","Missing assessment due",IF(M584&lt;TODAY(),"Assessment overdue","Assessment outstanding")))))))</f>
        <v/>
      </c>
      <c r="X584" s="8">
        <f>IF(OR(A584="",F584&lt;&gt;"Active"),"",IF(T584="Closed","Closed",IF(AND(T584="Not needed",Q584="",R584="",S584=""),"No action",IF(OR(Q584="",R584="",S584="",T584&lt;&gt;"Open"),"Check action details",IF(S584&lt;TODAY(),"Action overdue","Action open")))))</f>
        <v/>
      </c>
      <c r="Y584" s="8">
        <f>IF(COUNTA(A584:T584)=0,"",IF(F584="Archived","Archived",IF(OR(A584="",B584="",C584="",D584="",E584="",F584&lt;&gt;"Active",COUNTIF(Roles,B584)=0,COUNTIF(Branches,C584)=0,COUNTIF(LearningStatuses,G584)=0,COUNTIF(AssessmentRequired,K584)=0,COUNTIF(AssessmentStatuses,L584)=0,COUNTIF(ActionStatuses,T584)=0,AND(H584&lt;&gt;"",NOT(ISNUMBER(H584))),AND(I584&lt;&gt;"",OR(NOT(ISNUMBER(I584)),I584&gt;TODAY())),AND(J584&lt;&gt;"",NOT(ISNUMBER(J584))),AND(M584&lt;&gt;"",NOT(ISNUMBER(M584))),AND(N584&lt;&gt;"",OR(NOT(ISNUMBER(N584)),N584&gt;TODAY())),AND(S584&lt;&gt;"",NOT(ISNUMBER(S584))),AND(G584="Completed",OR(I584="",P584="",J584="")),AND(G584&lt;&gt;"Completed",OR(I584&lt;&gt;"",H584="")),AND(K584="No",L584&lt;&gt;"Not required"),AND(K584="Yes",OR(L584="Not required",AND(L584&lt;&gt;"Competence confirmed",M584=""))),AND(OR(L584="Competence confirmed",L584="Further support needed"),OR(N584="",O584="",P584="")),AND(L584="Further support needed",T584&lt;&gt;"Open"),X584="Check action details",AND(T584="Closed",OR(Q584="",R584="",P584=""))),"Check required fields/dates","Recorded - verify evidence")))</f>
        <v/>
      </c>
    </row>
    <row r="585" spans="1:25" ht="32" customHeight="1">
      <c r="A585" s="6"/>
      <c r="B585" s="6"/>
      <c r="C585" s="6"/>
      <c r="D585" s="6"/>
      <c r="E585" s="6"/>
      <c r="F585" s="6"/>
      <c r="G585" s="6"/>
      <c r="H585" s="7"/>
      <c r="I585" s="7"/>
      <c r="J585" s="7"/>
      <c r="K585" s="6"/>
      <c r="L585" s="6"/>
      <c r="M585" s="7"/>
      <c r="N585" s="7"/>
      <c r="O585" s="6"/>
      <c r="P585" s="6"/>
      <c r="Q585" s="6"/>
      <c r="R585" s="6"/>
      <c r="S585" s="7"/>
      <c r="T585" s="6"/>
      <c r="U585" s="8">
        <f>IF(OR(A585="",F585&lt;&gt;"Active"),"",IF(G585="Completed","Completed",IF(H585="","Missing deadline",IF(H585&lt;TODAY(),"Overdue learning",IF(H585&lt;=TODAY()+30,"Due within 30 days","Scheduled")))))</f>
        <v/>
      </c>
      <c r="V585" s="8">
        <f>IF(OR(A585="",F585&lt;&gt;"Active"),"",IF(G585&lt;&gt;"Completed","Not yet completed",IF(J585="","Missing review date",IF(J585&lt;TODAY(),"Review overdue",IF(J585&lt;=TODAY()+30,"Review within 30 days","Scheduled")))))</f>
        <v/>
      </c>
      <c r="W585" s="8">
        <f>IF(OR(A585="",F585&lt;&gt;"Active"),"",IF(K585="No","Not required",IF(K585&lt;&gt;"Yes","Check requirement",IF(L585="Further support needed","Competence concern",IF(L585="Competence confirmed","Confirmed",IF(M585="","Missing assessment due",IF(M585&lt;TODAY(),"Assessment overdue","Assessment outstanding")))))))</f>
        <v/>
      </c>
      <c r="X585" s="8">
        <f>IF(OR(A585="",F585&lt;&gt;"Active"),"",IF(T585="Closed","Closed",IF(AND(T585="Not needed",Q585="",R585="",S585=""),"No action",IF(OR(Q585="",R585="",S585="",T585&lt;&gt;"Open"),"Check action details",IF(S585&lt;TODAY(),"Action overdue","Action open")))))</f>
        <v/>
      </c>
      <c r="Y585" s="8">
        <f>IF(COUNTA(A585:T585)=0,"",IF(F585="Archived","Archived",IF(OR(A585="",B585="",C585="",D585="",E585="",F585&lt;&gt;"Active",COUNTIF(Roles,B585)=0,COUNTIF(Branches,C585)=0,COUNTIF(LearningStatuses,G585)=0,COUNTIF(AssessmentRequired,K585)=0,COUNTIF(AssessmentStatuses,L585)=0,COUNTIF(ActionStatuses,T585)=0,AND(H585&lt;&gt;"",NOT(ISNUMBER(H585))),AND(I585&lt;&gt;"",OR(NOT(ISNUMBER(I585)),I585&gt;TODAY())),AND(J585&lt;&gt;"",NOT(ISNUMBER(J585))),AND(M585&lt;&gt;"",NOT(ISNUMBER(M585))),AND(N585&lt;&gt;"",OR(NOT(ISNUMBER(N585)),N585&gt;TODAY())),AND(S585&lt;&gt;"",NOT(ISNUMBER(S585))),AND(G585="Completed",OR(I585="",P585="",J585="")),AND(G585&lt;&gt;"Completed",OR(I585&lt;&gt;"",H585="")),AND(K585="No",L585&lt;&gt;"Not required"),AND(K585="Yes",OR(L585="Not required",AND(L585&lt;&gt;"Competence confirmed",M585=""))),AND(OR(L585="Competence confirmed",L585="Further support needed"),OR(N585="",O585="",P585="")),AND(L585="Further support needed",T585&lt;&gt;"Open"),X585="Check action details",AND(T585="Closed",OR(Q585="",R585="",P585=""))),"Check required fields/dates","Recorded - verify evidence")))</f>
        <v/>
      </c>
    </row>
    <row r="586" spans="1:25" ht="32" customHeight="1">
      <c r="A586" s="6"/>
      <c r="B586" s="6"/>
      <c r="C586" s="6"/>
      <c r="D586" s="6"/>
      <c r="E586" s="6"/>
      <c r="F586" s="6"/>
      <c r="G586" s="6"/>
      <c r="H586" s="7"/>
      <c r="I586" s="7"/>
      <c r="J586" s="7"/>
      <c r="K586" s="6"/>
      <c r="L586" s="6"/>
      <c r="M586" s="7"/>
      <c r="N586" s="7"/>
      <c r="O586" s="6"/>
      <c r="P586" s="6"/>
      <c r="Q586" s="6"/>
      <c r="R586" s="6"/>
      <c r="S586" s="7"/>
      <c r="T586" s="6"/>
      <c r="U586" s="8">
        <f>IF(OR(A586="",F586&lt;&gt;"Active"),"",IF(G586="Completed","Completed",IF(H586="","Missing deadline",IF(H586&lt;TODAY(),"Overdue learning",IF(H586&lt;=TODAY()+30,"Due within 30 days","Scheduled")))))</f>
        <v/>
      </c>
      <c r="V586" s="8">
        <f>IF(OR(A586="",F586&lt;&gt;"Active"),"",IF(G586&lt;&gt;"Completed","Not yet completed",IF(J586="","Missing review date",IF(J586&lt;TODAY(),"Review overdue",IF(J586&lt;=TODAY()+30,"Review within 30 days","Scheduled")))))</f>
        <v/>
      </c>
      <c r="W586" s="8">
        <f>IF(OR(A586="",F586&lt;&gt;"Active"),"",IF(K586="No","Not required",IF(K586&lt;&gt;"Yes","Check requirement",IF(L586="Further support needed","Competence concern",IF(L586="Competence confirmed","Confirmed",IF(M586="","Missing assessment due",IF(M586&lt;TODAY(),"Assessment overdue","Assessment outstanding")))))))</f>
        <v/>
      </c>
      <c r="X586" s="8">
        <f>IF(OR(A586="",F586&lt;&gt;"Active"),"",IF(T586="Closed","Closed",IF(AND(T586="Not needed",Q586="",R586="",S586=""),"No action",IF(OR(Q586="",R586="",S586="",T586&lt;&gt;"Open"),"Check action details",IF(S586&lt;TODAY(),"Action overdue","Action open")))))</f>
        <v/>
      </c>
      <c r="Y586" s="8">
        <f>IF(COUNTA(A586:T586)=0,"",IF(F586="Archived","Archived",IF(OR(A586="",B586="",C586="",D586="",E586="",F586&lt;&gt;"Active",COUNTIF(Roles,B586)=0,COUNTIF(Branches,C586)=0,COUNTIF(LearningStatuses,G586)=0,COUNTIF(AssessmentRequired,K586)=0,COUNTIF(AssessmentStatuses,L586)=0,COUNTIF(ActionStatuses,T586)=0,AND(H586&lt;&gt;"",NOT(ISNUMBER(H586))),AND(I586&lt;&gt;"",OR(NOT(ISNUMBER(I586)),I586&gt;TODAY())),AND(J586&lt;&gt;"",NOT(ISNUMBER(J586))),AND(M586&lt;&gt;"",NOT(ISNUMBER(M586))),AND(N586&lt;&gt;"",OR(NOT(ISNUMBER(N586)),N586&gt;TODAY())),AND(S586&lt;&gt;"",NOT(ISNUMBER(S586))),AND(G586="Completed",OR(I586="",P586="",J586="")),AND(G586&lt;&gt;"Completed",OR(I586&lt;&gt;"",H586="")),AND(K586="No",L586&lt;&gt;"Not required"),AND(K586="Yes",OR(L586="Not required",AND(L586&lt;&gt;"Competence confirmed",M586=""))),AND(OR(L586="Competence confirmed",L586="Further support needed"),OR(N586="",O586="",P586="")),AND(L586="Further support needed",T586&lt;&gt;"Open"),X586="Check action details",AND(T586="Closed",OR(Q586="",R586="",P586=""))),"Check required fields/dates","Recorded - verify evidence")))</f>
        <v/>
      </c>
    </row>
    <row r="587" spans="1:25" ht="32" customHeight="1">
      <c r="A587" s="6"/>
      <c r="B587" s="6"/>
      <c r="C587" s="6"/>
      <c r="D587" s="6"/>
      <c r="E587" s="6"/>
      <c r="F587" s="6"/>
      <c r="G587" s="6"/>
      <c r="H587" s="7"/>
      <c r="I587" s="7"/>
      <c r="J587" s="7"/>
      <c r="K587" s="6"/>
      <c r="L587" s="6"/>
      <c r="M587" s="7"/>
      <c r="N587" s="7"/>
      <c r="O587" s="6"/>
      <c r="P587" s="6"/>
      <c r="Q587" s="6"/>
      <c r="R587" s="6"/>
      <c r="S587" s="7"/>
      <c r="T587" s="6"/>
      <c r="U587" s="8">
        <f>IF(OR(A587="",F587&lt;&gt;"Active"),"",IF(G587="Completed","Completed",IF(H587="","Missing deadline",IF(H587&lt;TODAY(),"Overdue learning",IF(H587&lt;=TODAY()+30,"Due within 30 days","Scheduled")))))</f>
        <v/>
      </c>
      <c r="V587" s="8">
        <f>IF(OR(A587="",F587&lt;&gt;"Active"),"",IF(G587&lt;&gt;"Completed","Not yet completed",IF(J587="","Missing review date",IF(J587&lt;TODAY(),"Review overdue",IF(J587&lt;=TODAY()+30,"Review within 30 days","Scheduled")))))</f>
        <v/>
      </c>
      <c r="W587" s="8">
        <f>IF(OR(A587="",F587&lt;&gt;"Active"),"",IF(K587="No","Not required",IF(K587&lt;&gt;"Yes","Check requirement",IF(L587="Further support needed","Competence concern",IF(L587="Competence confirmed","Confirmed",IF(M587="","Missing assessment due",IF(M587&lt;TODAY(),"Assessment overdue","Assessment outstanding")))))))</f>
        <v/>
      </c>
      <c r="X587" s="8">
        <f>IF(OR(A587="",F587&lt;&gt;"Active"),"",IF(T587="Closed","Closed",IF(AND(T587="Not needed",Q587="",R587="",S587=""),"No action",IF(OR(Q587="",R587="",S587="",T587&lt;&gt;"Open"),"Check action details",IF(S587&lt;TODAY(),"Action overdue","Action open")))))</f>
        <v/>
      </c>
      <c r="Y587" s="8">
        <f>IF(COUNTA(A587:T587)=0,"",IF(F587="Archived","Archived",IF(OR(A587="",B587="",C587="",D587="",E587="",F587&lt;&gt;"Active",COUNTIF(Roles,B587)=0,COUNTIF(Branches,C587)=0,COUNTIF(LearningStatuses,G587)=0,COUNTIF(AssessmentRequired,K587)=0,COUNTIF(AssessmentStatuses,L587)=0,COUNTIF(ActionStatuses,T587)=0,AND(H587&lt;&gt;"",NOT(ISNUMBER(H587))),AND(I587&lt;&gt;"",OR(NOT(ISNUMBER(I587)),I587&gt;TODAY())),AND(J587&lt;&gt;"",NOT(ISNUMBER(J587))),AND(M587&lt;&gt;"",NOT(ISNUMBER(M587))),AND(N587&lt;&gt;"",OR(NOT(ISNUMBER(N587)),N587&gt;TODAY())),AND(S587&lt;&gt;"",NOT(ISNUMBER(S587))),AND(G587="Completed",OR(I587="",P587="",J587="")),AND(G587&lt;&gt;"Completed",OR(I587&lt;&gt;"",H587="")),AND(K587="No",L587&lt;&gt;"Not required"),AND(K587="Yes",OR(L587="Not required",AND(L587&lt;&gt;"Competence confirmed",M587=""))),AND(OR(L587="Competence confirmed",L587="Further support needed"),OR(N587="",O587="",P587="")),AND(L587="Further support needed",T587&lt;&gt;"Open"),X587="Check action details",AND(T587="Closed",OR(Q587="",R587="",P587=""))),"Check required fields/dates","Recorded - verify evidence")))</f>
        <v/>
      </c>
    </row>
    <row r="588" spans="1:25" ht="32" customHeight="1">
      <c r="A588" s="6"/>
      <c r="B588" s="6"/>
      <c r="C588" s="6"/>
      <c r="D588" s="6"/>
      <c r="E588" s="6"/>
      <c r="F588" s="6"/>
      <c r="G588" s="6"/>
      <c r="H588" s="7"/>
      <c r="I588" s="7"/>
      <c r="J588" s="7"/>
      <c r="K588" s="6"/>
      <c r="L588" s="6"/>
      <c r="M588" s="7"/>
      <c r="N588" s="7"/>
      <c r="O588" s="6"/>
      <c r="P588" s="6"/>
      <c r="Q588" s="6"/>
      <c r="R588" s="6"/>
      <c r="S588" s="7"/>
      <c r="T588" s="6"/>
      <c r="U588" s="8">
        <f>IF(OR(A588="",F588&lt;&gt;"Active"),"",IF(G588="Completed","Completed",IF(H588="","Missing deadline",IF(H588&lt;TODAY(),"Overdue learning",IF(H588&lt;=TODAY()+30,"Due within 30 days","Scheduled")))))</f>
        <v/>
      </c>
      <c r="V588" s="8">
        <f>IF(OR(A588="",F588&lt;&gt;"Active"),"",IF(G588&lt;&gt;"Completed","Not yet completed",IF(J588="","Missing review date",IF(J588&lt;TODAY(),"Review overdue",IF(J588&lt;=TODAY()+30,"Review within 30 days","Scheduled")))))</f>
        <v/>
      </c>
      <c r="W588" s="8">
        <f>IF(OR(A588="",F588&lt;&gt;"Active"),"",IF(K588="No","Not required",IF(K588&lt;&gt;"Yes","Check requirement",IF(L588="Further support needed","Competence concern",IF(L588="Competence confirmed","Confirmed",IF(M588="","Missing assessment due",IF(M588&lt;TODAY(),"Assessment overdue","Assessment outstanding")))))))</f>
        <v/>
      </c>
      <c r="X588" s="8">
        <f>IF(OR(A588="",F588&lt;&gt;"Active"),"",IF(T588="Closed","Closed",IF(AND(T588="Not needed",Q588="",R588="",S588=""),"No action",IF(OR(Q588="",R588="",S588="",T588&lt;&gt;"Open"),"Check action details",IF(S588&lt;TODAY(),"Action overdue","Action open")))))</f>
        <v/>
      </c>
      <c r="Y588" s="8">
        <f>IF(COUNTA(A588:T588)=0,"",IF(F588="Archived","Archived",IF(OR(A588="",B588="",C588="",D588="",E588="",F588&lt;&gt;"Active",COUNTIF(Roles,B588)=0,COUNTIF(Branches,C588)=0,COUNTIF(LearningStatuses,G588)=0,COUNTIF(AssessmentRequired,K588)=0,COUNTIF(AssessmentStatuses,L588)=0,COUNTIF(ActionStatuses,T588)=0,AND(H588&lt;&gt;"",NOT(ISNUMBER(H588))),AND(I588&lt;&gt;"",OR(NOT(ISNUMBER(I588)),I588&gt;TODAY())),AND(J588&lt;&gt;"",NOT(ISNUMBER(J588))),AND(M588&lt;&gt;"",NOT(ISNUMBER(M588))),AND(N588&lt;&gt;"",OR(NOT(ISNUMBER(N588)),N588&gt;TODAY())),AND(S588&lt;&gt;"",NOT(ISNUMBER(S588))),AND(G588="Completed",OR(I588="",P588="",J588="")),AND(G588&lt;&gt;"Completed",OR(I588&lt;&gt;"",H588="")),AND(K588="No",L588&lt;&gt;"Not required"),AND(K588="Yes",OR(L588="Not required",AND(L588&lt;&gt;"Competence confirmed",M588=""))),AND(OR(L588="Competence confirmed",L588="Further support needed"),OR(N588="",O588="",P588="")),AND(L588="Further support needed",T588&lt;&gt;"Open"),X588="Check action details",AND(T588="Closed",OR(Q588="",R588="",P588=""))),"Check required fields/dates","Recorded - verify evidence")))</f>
        <v/>
      </c>
    </row>
    <row r="589" spans="1:25" ht="32" customHeight="1">
      <c r="A589" s="6"/>
      <c r="B589" s="6"/>
      <c r="C589" s="6"/>
      <c r="D589" s="6"/>
      <c r="E589" s="6"/>
      <c r="F589" s="6"/>
      <c r="G589" s="6"/>
      <c r="H589" s="7"/>
      <c r="I589" s="7"/>
      <c r="J589" s="7"/>
      <c r="K589" s="6"/>
      <c r="L589" s="6"/>
      <c r="M589" s="7"/>
      <c r="N589" s="7"/>
      <c r="O589" s="6"/>
      <c r="P589" s="6"/>
      <c r="Q589" s="6"/>
      <c r="R589" s="6"/>
      <c r="S589" s="7"/>
      <c r="T589" s="6"/>
      <c r="U589" s="8">
        <f>IF(OR(A589="",F589&lt;&gt;"Active"),"",IF(G589="Completed","Completed",IF(H589="","Missing deadline",IF(H589&lt;TODAY(),"Overdue learning",IF(H589&lt;=TODAY()+30,"Due within 30 days","Scheduled")))))</f>
        <v/>
      </c>
      <c r="V589" s="8">
        <f>IF(OR(A589="",F589&lt;&gt;"Active"),"",IF(G589&lt;&gt;"Completed","Not yet completed",IF(J589="","Missing review date",IF(J589&lt;TODAY(),"Review overdue",IF(J589&lt;=TODAY()+30,"Review within 30 days","Scheduled")))))</f>
        <v/>
      </c>
      <c r="W589" s="8">
        <f>IF(OR(A589="",F589&lt;&gt;"Active"),"",IF(K589="No","Not required",IF(K589&lt;&gt;"Yes","Check requirement",IF(L589="Further support needed","Competence concern",IF(L589="Competence confirmed","Confirmed",IF(M589="","Missing assessment due",IF(M589&lt;TODAY(),"Assessment overdue","Assessment outstanding")))))))</f>
        <v/>
      </c>
      <c r="X589" s="8">
        <f>IF(OR(A589="",F589&lt;&gt;"Active"),"",IF(T589="Closed","Closed",IF(AND(T589="Not needed",Q589="",R589="",S589=""),"No action",IF(OR(Q589="",R589="",S589="",T589&lt;&gt;"Open"),"Check action details",IF(S589&lt;TODAY(),"Action overdue","Action open")))))</f>
        <v/>
      </c>
      <c r="Y589" s="8">
        <f>IF(COUNTA(A589:T589)=0,"",IF(F589="Archived","Archived",IF(OR(A589="",B589="",C589="",D589="",E589="",F589&lt;&gt;"Active",COUNTIF(Roles,B589)=0,COUNTIF(Branches,C589)=0,COUNTIF(LearningStatuses,G589)=0,COUNTIF(AssessmentRequired,K589)=0,COUNTIF(AssessmentStatuses,L589)=0,COUNTIF(ActionStatuses,T589)=0,AND(H589&lt;&gt;"",NOT(ISNUMBER(H589))),AND(I589&lt;&gt;"",OR(NOT(ISNUMBER(I589)),I589&gt;TODAY())),AND(J589&lt;&gt;"",NOT(ISNUMBER(J589))),AND(M589&lt;&gt;"",NOT(ISNUMBER(M589))),AND(N589&lt;&gt;"",OR(NOT(ISNUMBER(N589)),N589&gt;TODAY())),AND(S589&lt;&gt;"",NOT(ISNUMBER(S589))),AND(G589="Completed",OR(I589="",P589="",J589="")),AND(G589&lt;&gt;"Completed",OR(I589&lt;&gt;"",H589="")),AND(K589="No",L589&lt;&gt;"Not required"),AND(K589="Yes",OR(L589="Not required",AND(L589&lt;&gt;"Competence confirmed",M589=""))),AND(OR(L589="Competence confirmed",L589="Further support needed"),OR(N589="",O589="",P589="")),AND(L589="Further support needed",T589&lt;&gt;"Open"),X589="Check action details",AND(T589="Closed",OR(Q589="",R589="",P589=""))),"Check required fields/dates","Recorded - verify evidence")))</f>
        <v/>
      </c>
    </row>
    <row r="590" spans="1:25" ht="32" customHeight="1">
      <c r="A590" s="6"/>
      <c r="B590" s="6"/>
      <c r="C590" s="6"/>
      <c r="D590" s="6"/>
      <c r="E590" s="6"/>
      <c r="F590" s="6"/>
      <c r="G590" s="6"/>
      <c r="H590" s="7"/>
      <c r="I590" s="7"/>
      <c r="J590" s="7"/>
      <c r="K590" s="6"/>
      <c r="L590" s="6"/>
      <c r="M590" s="7"/>
      <c r="N590" s="7"/>
      <c r="O590" s="6"/>
      <c r="P590" s="6"/>
      <c r="Q590" s="6"/>
      <c r="R590" s="6"/>
      <c r="S590" s="7"/>
      <c r="T590" s="6"/>
      <c r="U590" s="8">
        <f>IF(OR(A590="",F590&lt;&gt;"Active"),"",IF(G590="Completed","Completed",IF(H590="","Missing deadline",IF(H590&lt;TODAY(),"Overdue learning",IF(H590&lt;=TODAY()+30,"Due within 30 days","Scheduled")))))</f>
        <v/>
      </c>
      <c r="V590" s="8">
        <f>IF(OR(A590="",F590&lt;&gt;"Active"),"",IF(G590&lt;&gt;"Completed","Not yet completed",IF(J590="","Missing review date",IF(J590&lt;TODAY(),"Review overdue",IF(J590&lt;=TODAY()+30,"Review within 30 days","Scheduled")))))</f>
        <v/>
      </c>
      <c r="W590" s="8">
        <f>IF(OR(A590="",F590&lt;&gt;"Active"),"",IF(K590="No","Not required",IF(K590&lt;&gt;"Yes","Check requirement",IF(L590="Further support needed","Competence concern",IF(L590="Competence confirmed","Confirmed",IF(M590="","Missing assessment due",IF(M590&lt;TODAY(),"Assessment overdue","Assessment outstanding")))))))</f>
        <v/>
      </c>
      <c r="X590" s="8">
        <f>IF(OR(A590="",F590&lt;&gt;"Active"),"",IF(T590="Closed","Closed",IF(AND(T590="Not needed",Q590="",R590="",S590=""),"No action",IF(OR(Q590="",R590="",S590="",T590&lt;&gt;"Open"),"Check action details",IF(S590&lt;TODAY(),"Action overdue","Action open")))))</f>
        <v/>
      </c>
      <c r="Y590" s="8">
        <f>IF(COUNTA(A590:T590)=0,"",IF(F590="Archived","Archived",IF(OR(A590="",B590="",C590="",D590="",E590="",F590&lt;&gt;"Active",COUNTIF(Roles,B590)=0,COUNTIF(Branches,C590)=0,COUNTIF(LearningStatuses,G590)=0,COUNTIF(AssessmentRequired,K590)=0,COUNTIF(AssessmentStatuses,L590)=0,COUNTIF(ActionStatuses,T590)=0,AND(H590&lt;&gt;"",NOT(ISNUMBER(H590))),AND(I590&lt;&gt;"",OR(NOT(ISNUMBER(I590)),I590&gt;TODAY())),AND(J590&lt;&gt;"",NOT(ISNUMBER(J590))),AND(M590&lt;&gt;"",NOT(ISNUMBER(M590))),AND(N590&lt;&gt;"",OR(NOT(ISNUMBER(N590)),N590&gt;TODAY())),AND(S590&lt;&gt;"",NOT(ISNUMBER(S590))),AND(G590="Completed",OR(I590="",P590="",J590="")),AND(G590&lt;&gt;"Completed",OR(I590&lt;&gt;"",H590="")),AND(K590="No",L590&lt;&gt;"Not required"),AND(K590="Yes",OR(L590="Not required",AND(L590&lt;&gt;"Competence confirmed",M590=""))),AND(OR(L590="Competence confirmed",L590="Further support needed"),OR(N590="",O590="",P590="")),AND(L590="Further support needed",T590&lt;&gt;"Open"),X590="Check action details",AND(T590="Closed",OR(Q590="",R590="",P590=""))),"Check required fields/dates","Recorded - verify evidence")))</f>
        <v/>
      </c>
    </row>
    <row r="591" spans="1:25" ht="32" customHeight="1">
      <c r="A591" s="6"/>
      <c r="B591" s="6"/>
      <c r="C591" s="6"/>
      <c r="D591" s="6"/>
      <c r="E591" s="6"/>
      <c r="F591" s="6"/>
      <c r="G591" s="6"/>
      <c r="H591" s="7"/>
      <c r="I591" s="7"/>
      <c r="J591" s="7"/>
      <c r="K591" s="6"/>
      <c r="L591" s="6"/>
      <c r="M591" s="7"/>
      <c r="N591" s="7"/>
      <c r="O591" s="6"/>
      <c r="P591" s="6"/>
      <c r="Q591" s="6"/>
      <c r="R591" s="6"/>
      <c r="S591" s="7"/>
      <c r="T591" s="6"/>
      <c r="U591" s="8">
        <f>IF(OR(A591="",F591&lt;&gt;"Active"),"",IF(G591="Completed","Completed",IF(H591="","Missing deadline",IF(H591&lt;TODAY(),"Overdue learning",IF(H591&lt;=TODAY()+30,"Due within 30 days","Scheduled")))))</f>
        <v/>
      </c>
      <c r="V591" s="8">
        <f>IF(OR(A591="",F591&lt;&gt;"Active"),"",IF(G591&lt;&gt;"Completed","Not yet completed",IF(J591="","Missing review date",IF(J591&lt;TODAY(),"Review overdue",IF(J591&lt;=TODAY()+30,"Review within 30 days","Scheduled")))))</f>
        <v/>
      </c>
      <c r="W591" s="8">
        <f>IF(OR(A591="",F591&lt;&gt;"Active"),"",IF(K591="No","Not required",IF(K591&lt;&gt;"Yes","Check requirement",IF(L591="Further support needed","Competence concern",IF(L591="Competence confirmed","Confirmed",IF(M591="","Missing assessment due",IF(M591&lt;TODAY(),"Assessment overdue","Assessment outstanding")))))))</f>
        <v/>
      </c>
      <c r="X591" s="8">
        <f>IF(OR(A591="",F591&lt;&gt;"Active"),"",IF(T591="Closed","Closed",IF(AND(T591="Not needed",Q591="",R591="",S591=""),"No action",IF(OR(Q591="",R591="",S591="",T591&lt;&gt;"Open"),"Check action details",IF(S591&lt;TODAY(),"Action overdue","Action open")))))</f>
        <v/>
      </c>
      <c r="Y591" s="8">
        <f>IF(COUNTA(A591:T591)=0,"",IF(F591="Archived","Archived",IF(OR(A591="",B591="",C591="",D591="",E591="",F591&lt;&gt;"Active",COUNTIF(Roles,B591)=0,COUNTIF(Branches,C591)=0,COUNTIF(LearningStatuses,G591)=0,COUNTIF(AssessmentRequired,K591)=0,COUNTIF(AssessmentStatuses,L591)=0,COUNTIF(ActionStatuses,T591)=0,AND(H591&lt;&gt;"",NOT(ISNUMBER(H591))),AND(I591&lt;&gt;"",OR(NOT(ISNUMBER(I591)),I591&gt;TODAY())),AND(J591&lt;&gt;"",NOT(ISNUMBER(J591))),AND(M591&lt;&gt;"",NOT(ISNUMBER(M591))),AND(N591&lt;&gt;"",OR(NOT(ISNUMBER(N591)),N591&gt;TODAY())),AND(S591&lt;&gt;"",NOT(ISNUMBER(S591))),AND(G591="Completed",OR(I591="",P591="",J591="")),AND(G591&lt;&gt;"Completed",OR(I591&lt;&gt;"",H591="")),AND(K591="No",L591&lt;&gt;"Not required"),AND(K591="Yes",OR(L591="Not required",AND(L591&lt;&gt;"Competence confirmed",M591=""))),AND(OR(L591="Competence confirmed",L591="Further support needed"),OR(N591="",O591="",P591="")),AND(L591="Further support needed",T591&lt;&gt;"Open"),X591="Check action details",AND(T591="Closed",OR(Q591="",R591="",P591=""))),"Check required fields/dates","Recorded - verify evidence")))</f>
        <v/>
      </c>
    </row>
    <row r="592" spans="1:25" ht="32" customHeight="1">
      <c r="A592" s="6"/>
      <c r="B592" s="6"/>
      <c r="C592" s="6"/>
      <c r="D592" s="6"/>
      <c r="E592" s="6"/>
      <c r="F592" s="6"/>
      <c r="G592" s="6"/>
      <c r="H592" s="7"/>
      <c r="I592" s="7"/>
      <c r="J592" s="7"/>
      <c r="K592" s="6"/>
      <c r="L592" s="6"/>
      <c r="M592" s="7"/>
      <c r="N592" s="7"/>
      <c r="O592" s="6"/>
      <c r="P592" s="6"/>
      <c r="Q592" s="6"/>
      <c r="R592" s="6"/>
      <c r="S592" s="7"/>
      <c r="T592" s="6"/>
      <c r="U592" s="8">
        <f>IF(OR(A592="",F592&lt;&gt;"Active"),"",IF(G592="Completed","Completed",IF(H592="","Missing deadline",IF(H592&lt;TODAY(),"Overdue learning",IF(H592&lt;=TODAY()+30,"Due within 30 days","Scheduled")))))</f>
        <v/>
      </c>
      <c r="V592" s="8">
        <f>IF(OR(A592="",F592&lt;&gt;"Active"),"",IF(G592&lt;&gt;"Completed","Not yet completed",IF(J592="","Missing review date",IF(J592&lt;TODAY(),"Review overdue",IF(J592&lt;=TODAY()+30,"Review within 30 days","Scheduled")))))</f>
        <v/>
      </c>
      <c r="W592" s="8">
        <f>IF(OR(A592="",F592&lt;&gt;"Active"),"",IF(K592="No","Not required",IF(K592&lt;&gt;"Yes","Check requirement",IF(L592="Further support needed","Competence concern",IF(L592="Competence confirmed","Confirmed",IF(M592="","Missing assessment due",IF(M592&lt;TODAY(),"Assessment overdue","Assessment outstanding")))))))</f>
        <v/>
      </c>
      <c r="X592" s="8">
        <f>IF(OR(A592="",F592&lt;&gt;"Active"),"",IF(T592="Closed","Closed",IF(AND(T592="Not needed",Q592="",R592="",S592=""),"No action",IF(OR(Q592="",R592="",S592="",T592&lt;&gt;"Open"),"Check action details",IF(S592&lt;TODAY(),"Action overdue","Action open")))))</f>
        <v/>
      </c>
      <c r="Y592" s="8">
        <f>IF(COUNTA(A592:T592)=0,"",IF(F592="Archived","Archived",IF(OR(A592="",B592="",C592="",D592="",E592="",F592&lt;&gt;"Active",COUNTIF(Roles,B592)=0,COUNTIF(Branches,C592)=0,COUNTIF(LearningStatuses,G592)=0,COUNTIF(AssessmentRequired,K592)=0,COUNTIF(AssessmentStatuses,L592)=0,COUNTIF(ActionStatuses,T592)=0,AND(H592&lt;&gt;"",NOT(ISNUMBER(H592))),AND(I592&lt;&gt;"",OR(NOT(ISNUMBER(I592)),I592&gt;TODAY())),AND(J592&lt;&gt;"",NOT(ISNUMBER(J592))),AND(M592&lt;&gt;"",NOT(ISNUMBER(M592))),AND(N592&lt;&gt;"",OR(NOT(ISNUMBER(N592)),N592&gt;TODAY())),AND(S592&lt;&gt;"",NOT(ISNUMBER(S592))),AND(G592="Completed",OR(I592="",P592="",J592="")),AND(G592&lt;&gt;"Completed",OR(I592&lt;&gt;"",H592="")),AND(K592="No",L592&lt;&gt;"Not required"),AND(K592="Yes",OR(L592="Not required",AND(L592&lt;&gt;"Competence confirmed",M592=""))),AND(OR(L592="Competence confirmed",L592="Further support needed"),OR(N592="",O592="",P592="")),AND(L592="Further support needed",T592&lt;&gt;"Open"),X592="Check action details",AND(T592="Closed",OR(Q592="",R592="",P592=""))),"Check required fields/dates","Recorded - verify evidence")))</f>
        <v/>
      </c>
    </row>
    <row r="593" spans="1:25" ht="32" customHeight="1">
      <c r="A593" s="6"/>
      <c r="B593" s="6"/>
      <c r="C593" s="6"/>
      <c r="D593" s="6"/>
      <c r="E593" s="6"/>
      <c r="F593" s="6"/>
      <c r="G593" s="6"/>
      <c r="H593" s="7"/>
      <c r="I593" s="7"/>
      <c r="J593" s="7"/>
      <c r="K593" s="6"/>
      <c r="L593" s="6"/>
      <c r="M593" s="7"/>
      <c r="N593" s="7"/>
      <c r="O593" s="6"/>
      <c r="P593" s="6"/>
      <c r="Q593" s="6"/>
      <c r="R593" s="6"/>
      <c r="S593" s="7"/>
      <c r="T593" s="6"/>
      <c r="U593" s="8">
        <f>IF(OR(A593="",F593&lt;&gt;"Active"),"",IF(G593="Completed","Completed",IF(H593="","Missing deadline",IF(H593&lt;TODAY(),"Overdue learning",IF(H593&lt;=TODAY()+30,"Due within 30 days","Scheduled")))))</f>
        <v/>
      </c>
      <c r="V593" s="8">
        <f>IF(OR(A593="",F593&lt;&gt;"Active"),"",IF(G593&lt;&gt;"Completed","Not yet completed",IF(J593="","Missing review date",IF(J593&lt;TODAY(),"Review overdue",IF(J593&lt;=TODAY()+30,"Review within 30 days","Scheduled")))))</f>
        <v/>
      </c>
      <c r="W593" s="8">
        <f>IF(OR(A593="",F593&lt;&gt;"Active"),"",IF(K593="No","Not required",IF(K593&lt;&gt;"Yes","Check requirement",IF(L593="Further support needed","Competence concern",IF(L593="Competence confirmed","Confirmed",IF(M593="","Missing assessment due",IF(M593&lt;TODAY(),"Assessment overdue","Assessment outstanding")))))))</f>
        <v/>
      </c>
      <c r="X593" s="8">
        <f>IF(OR(A593="",F593&lt;&gt;"Active"),"",IF(T593="Closed","Closed",IF(AND(T593="Not needed",Q593="",R593="",S593=""),"No action",IF(OR(Q593="",R593="",S593="",T593&lt;&gt;"Open"),"Check action details",IF(S593&lt;TODAY(),"Action overdue","Action open")))))</f>
        <v/>
      </c>
      <c r="Y593" s="8">
        <f>IF(COUNTA(A593:T593)=0,"",IF(F593="Archived","Archived",IF(OR(A593="",B593="",C593="",D593="",E593="",F593&lt;&gt;"Active",COUNTIF(Roles,B593)=0,COUNTIF(Branches,C593)=0,COUNTIF(LearningStatuses,G593)=0,COUNTIF(AssessmentRequired,K593)=0,COUNTIF(AssessmentStatuses,L593)=0,COUNTIF(ActionStatuses,T593)=0,AND(H593&lt;&gt;"",NOT(ISNUMBER(H593))),AND(I593&lt;&gt;"",OR(NOT(ISNUMBER(I593)),I593&gt;TODAY())),AND(J593&lt;&gt;"",NOT(ISNUMBER(J593))),AND(M593&lt;&gt;"",NOT(ISNUMBER(M593))),AND(N593&lt;&gt;"",OR(NOT(ISNUMBER(N593)),N593&gt;TODAY())),AND(S593&lt;&gt;"",NOT(ISNUMBER(S593))),AND(G593="Completed",OR(I593="",P593="",J593="")),AND(G593&lt;&gt;"Completed",OR(I593&lt;&gt;"",H593="")),AND(K593="No",L593&lt;&gt;"Not required"),AND(K593="Yes",OR(L593="Not required",AND(L593&lt;&gt;"Competence confirmed",M593=""))),AND(OR(L593="Competence confirmed",L593="Further support needed"),OR(N593="",O593="",P593="")),AND(L593="Further support needed",T593&lt;&gt;"Open"),X593="Check action details",AND(T593="Closed",OR(Q593="",R593="",P593=""))),"Check required fields/dates","Recorded - verify evidence")))</f>
        <v/>
      </c>
    </row>
    <row r="594" spans="1:25" ht="32" customHeight="1">
      <c r="A594" s="6"/>
      <c r="B594" s="6"/>
      <c r="C594" s="6"/>
      <c r="D594" s="6"/>
      <c r="E594" s="6"/>
      <c r="F594" s="6"/>
      <c r="G594" s="6"/>
      <c r="H594" s="7"/>
      <c r="I594" s="7"/>
      <c r="J594" s="7"/>
      <c r="K594" s="6"/>
      <c r="L594" s="6"/>
      <c r="M594" s="7"/>
      <c r="N594" s="7"/>
      <c r="O594" s="6"/>
      <c r="P594" s="6"/>
      <c r="Q594" s="6"/>
      <c r="R594" s="6"/>
      <c r="S594" s="7"/>
      <c r="T594" s="6"/>
      <c r="U594" s="8">
        <f>IF(OR(A594="",F594&lt;&gt;"Active"),"",IF(G594="Completed","Completed",IF(H594="","Missing deadline",IF(H594&lt;TODAY(),"Overdue learning",IF(H594&lt;=TODAY()+30,"Due within 30 days","Scheduled")))))</f>
        <v/>
      </c>
      <c r="V594" s="8">
        <f>IF(OR(A594="",F594&lt;&gt;"Active"),"",IF(G594&lt;&gt;"Completed","Not yet completed",IF(J594="","Missing review date",IF(J594&lt;TODAY(),"Review overdue",IF(J594&lt;=TODAY()+30,"Review within 30 days","Scheduled")))))</f>
        <v/>
      </c>
      <c r="W594" s="8">
        <f>IF(OR(A594="",F594&lt;&gt;"Active"),"",IF(K594="No","Not required",IF(K594&lt;&gt;"Yes","Check requirement",IF(L594="Further support needed","Competence concern",IF(L594="Competence confirmed","Confirmed",IF(M594="","Missing assessment due",IF(M594&lt;TODAY(),"Assessment overdue","Assessment outstanding")))))))</f>
        <v/>
      </c>
      <c r="X594" s="8">
        <f>IF(OR(A594="",F594&lt;&gt;"Active"),"",IF(T594="Closed","Closed",IF(AND(T594="Not needed",Q594="",R594="",S594=""),"No action",IF(OR(Q594="",R594="",S594="",T594&lt;&gt;"Open"),"Check action details",IF(S594&lt;TODAY(),"Action overdue","Action open")))))</f>
        <v/>
      </c>
      <c r="Y594" s="8">
        <f>IF(COUNTA(A594:T594)=0,"",IF(F594="Archived","Archived",IF(OR(A594="",B594="",C594="",D594="",E594="",F594&lt;&gt;"Active",COUNTIF(Roles,B594)=0,COUNTIF(Branches,C594)=0,COUNTIF(LearningStatuses,G594)=0,COUNTIF(AssessmentRequired,K594)=0,COUNTIF(AssessmentStatuses,L594)=0,COUNTIF(ActionStatuses,T594)=0,AND(H594&lt;&gt;"",NOT(ISNUMBER(H594))),AND(I594&lt;&gt;"",OR(NOT(ISNUMBER(I594)),I594&gt;TODAY())),AND(J594&lt;&gt;"",NOT(ISNUMBER(J594))),AND(M594&lt;&gt;"",NOT(ISNUMBER(M594))),AND(N594&lt;&gt;"",OR(NOT(ISNUMBER(N594)),N594&gt;TODAY())),AND(S594&lt;&gt;"",NOT(ISNUMBER(S594))),AND(G594="Completed",OR(I594="",P594="",J594="")),AND(G594&lt;&gt;"Completed",OR(I594&lt;&gt;"",H594="")),AND(K594="No",L594&lt;&gt;"Not required"),AND(K594="Yes",OR(L594="Not required",AND(L594&lt;&gt;"Competence confirmed",M594=""))),AND(OR(L594="Competence confirmed",L594="Further support needed"),OR(N594="",O594="",P594="")),AND(L594="Further support needed",T594&lt;&gt;"Open"),X594="Check action details",AND(T594="Closed",OR(Q594="",R594="",P594=""))),"Check required fields/dates","Recorded - verify evidence")))</f>
        <v/>
      </c>
    </row>
    <row r="595" spans="1:25" ht="32" customHeight="1">
      <c r="A595" s="6"/>
      <c r="B595" s="6"/>
      <c r="C595" s="6"/>
      <c r="D595" s="6"/>
      <c r="E595" s="6"/>
      <c r="F595" s="6"/>
      <c r="G595" s="6"/>
      <c r="H595" s="7"/>
      <c r="I595" s="7"/>
      <c r="J595" s="7"/>
      <c r="K595" s="6"/>
      <c r="L595" s="6"/>
      <c r="M595" s="7"/>
      <c r="N595" s="7"/>
      <c r="O595" s="6"/>
      <c r="P595" s="6"/>
      <c r="Q595" s="6"/>
      <c r="R595" s="6"/>
      <c r="S595" s="7"/>
      <c r="T595" s="6"/>
      <c r="U595" s="8">
        <f>IF(OR(A595="",F595&lt;&gt;"Active"),"",IF(G595="Completed","Completed",IF(H595="","Missing deadline",IF(H595&lt;TODAY(),"Overdue learning",IF(H595&lt;=TODAY()+30,"Due within 30 days","Scheduled")))))</f>
        <v/>
      </c>
      <c r="V595" s="8">
        <f>IF(OR(A595="",F595&lt;&gt;"Active"),"",IF(G595&lt;&gt;"Completed","Not yet completed",IF(J595="","Missing review date",IF(J595&lt;TODAY(),"Review overdue",IF(J595&lt;=TODAY()+30,"Review within 30 days","Scheduled")))))</f>
        <v/>
      </c>
      <c r="W595" s="8">
        <f>IF(OR(A595="",F595&lt;&gt;"Active"),"",IF(K595="No","Not required",IF(K595&lt;&gt;"Yes","Check requirement",IF(L595="Further support needed","Competence concern",IF(L595="Competence confirmed","Confirmed",IF(M595="","Missing assessment due",IF(M595&lt;TODAY(),"Assessment overdue","Assessment outstanding")))))))</f>
        <v/>
      </c>
      <c r="X595" s="8">
        <f>IF(OR(A595="",F595&lt;&gt;"Active"),"",IF(T595="Closed","Closed",IF(AND(T595="Not needed",Q595="",R595="",S595=""),"No action",IF(OR(Q595="",R595="",S595="",T595&lt;&gt;"Open"),"Check action details",IF(S595&lt;TODAY(),"Action overdue","Action open")))))</f>
        <v/>
      </c>
      <c r="Y595" s="8">
        <f>IF(COUNTA(A595:T595)=0,"",IF(F595="Archived","Archived",IF(OR(A595="",B595="",C595="",D595="",E595="",F595&lt;&gt;"Active",COUNTIF(Roles,B595)=0,COUNTIF(Branches,C595)=0,COUNTIF(LearningStatuses,G595)=0,COUNTIF(AssessmentRequired,K595)=0,COUNTIF(AssessmentStatuses,L595)=0,COUNTIF(ActionStatuses,T595)=0,AND(H595&lt;&gt;"",NOT(ISNUMBER(H595))),AND(I595&lt;&gt;"",OR(NOT(ISNUMBER(I595)),I595&gt;TODAY())),AND(J595&lt;&gt;"",NOT(ISNUMBER(J595))),AND(M595&lt;&gt;"",NOT(ISNUMBER(M595))),AND(N595&lt;&gt;"",OR(NOT(ISNUMBER(N595)),N595&gt;TODAY())),AND(S595&lt;&gt;"",NOT(ISNUMBER(S595))),AND(G595="Completed",OR(I595="",P595="",J595="")),AND(G595&lt;&gt;"Completed",OR(I595&lt;&gt;"",H595="")),AND(K595="No",L595&lt;&gt;"Not required"),AND(K595="Yes",OR(L595="Not required",AND(L595&lt;&gt;"Competence confirmed",M595=""))),AND(OR(L595="Competence confirmed",L595="Further support needed"),OR(N595="",O595="",P595="")),AND(L595="Further support needed",T595&lt;&gt;"Open"),X595="Check action details",AND(T595="Closed",OR(Q595="",R595="",P595=""))),"Check required fields/dates","Recorded - verify evidence")))</f>
        <v/>
      </c>
    </row>
    <row r="596" spans="1:25" ht="32" customHeight="1">
      <c r="A596" s="6"/>
      <c r="B596" s="6"/>
      <c r="C596" s="6"/>
      <c r="D596" s="6"/>
      <c r="E596" s="6"/>
      <c r="F596" s="6"/>
      <c r="G596" s="6"/>
      <c r="H596" s="7"/>
      <c r="I596" s="7"/>
      <c r="J596" s="7"/>
      <c r="K596" s="6"/>
      <c r="L596" s="6"/>
      <c r="M596" s="7"/>
      <c r="N596" s="7"/>
      <c r="O596" s="6"/>
      <c r="P596" s="6"/>
      <c r="Q596" s="6"/>
      <c r="R596" s="6"/>
      <c r="S596" s="7"/>
      <c r="T596" s="6"/>
      <c r="U596" s="8">
        <f>IF(OR(A596="",F596&lt;&gt;"Active"),"",IF(G596="Completed","Completed",IF(H596="","Missing deadline",IF(H596&lt;TODAY(),"Overdue learning",IF(H596&lt;=TODAY()+30,"Due within 30 days","Scheduled")))))</f>
        <v/>
      </c>
      <c r="V596" s="8">
        <f>IF(OR(A596="",F596&lt;&gt;"Active"),"",IF(G596&lt;&gt;"Completed","Not yet completed",IF(J596="","Missing review date",IF(J596&lt;TODAY(),"Review overdue",IF(J596&lt;=TODAY()+30,"Review within 30 days","Scheduled")))))</f>
        <v/>
      </c>
      <c r="W596" s="8">
        <f>IF(OR(A596="",F596&lt;&gt;"Active"),"",IF(K596="No","Not required",IF(K596&lt;&gt;"Yes","Check requirement",IF(L596="Further support needed","Competence concern",IF(L596="Competence confirmed","Confirmed",IF(M596="","Missing assessment due",IF(M596&lt;TODAY(),"Assessment overdue","Assessment outstanding")))))))</f>
        <v/>
      </c>
      <c r="X596" s="8">
        <f>IF(OR(A596="",F596&lt;&gt;"Active"),"",IF(T596="Closed","Closed",IF(AND(T596="Not needed",Q596="",R596="",S596=""),"No action",IF(OR(Q596="",R596="",S596="",T596&lt;&gt;"Open"),"Check action details",IF(S596&lt;TODAY(),"Action overdue","Action open")))))</f>
        <v/>
      </c>
      <c r="Y596" s="8">
        <f>IF(COUNTA(A596:T596)=0,"",IF(F596="Archived","Archived",IF(OR(A596="",B596="",C596="",D596="",E596="",F596&lt;&gt;"Active",COUNTIF(Roles,B596)=0,COUNTIF(Branches,C596)=0,COUNTIF(LearningStatuses,G596)=0,COUNTIF(AssessmentRequired,K596)=0,COUNTIF(AssessmentStatuses,L596)=0,COUNTIF(ActionStatuses,T596)=0,AND(H596&lt;&gt;"",NOT(ISNUMBER(H596))),AND(I596&lt;&gt;"",OR(NOT(ISNUMBER(I596)),I596&gt;TODAY())),AND(J596&lt;&gt;"",NOT(ISNUMBER(J596))),AND(M596&lt;&gt;"",NOT(ISNUMBER(M596))),AND(N596&lt;&gt;"",OR(NOT(ISNUMBER(N596)),N596&gt;TODAY())),AND(S596&lt;&gt;"",NOT(ISNUMBER(S596))),AND(G596="Completed",OR(I596="",P596="",J596="")),AND(G596&lt;&gt;"Completed",OR(I596&lt;&gt;"",H596="")),AND(K596="No",L596&lt;&gt;"Not required"),AND(K596="Yes",OR(L596="Not required",AND(L596&lt;&gt;"Competence confirmed",M596=""))),AND(OR(L596="Competence confirmed",L596="Further support needed"),OR(N596="",O596="",P596="")),AND(L596="Further support needed",T596&lt;&gt;"Open"),X596="Check action details",AND(T596="Closed",OR(Q596="",R596="",P596=""))),"Check required fields/dates","Recorded - verify evidence")))</f>
        <v/>
      </c>
    </row>
    <row r="597" spans="1:25" ht="32" customHeight="1">
      <c r="A597" s="6"/>
      <c r="B597" s="6"/>
      <c r="C597" s="6"/>
      <c r="D597" s="6"/>
      <c r="E597" s="6"/>
      <c r="F597" s="6"/>
      <c r="G597" s="6"/>
      <c r="H597" s="7"/>
      <c r="I597" s="7"/>
      <c r="J597" s="7"/>
      <c r="K597" s="6"/>
      <c r="L597" s="6"/>
      <c r="M597" s="7"/>
      <c r="N597" s="7"/>
      <c r="O597" s="6"/>
      <c r="P597" s="6"/>
      <c r="Q597" s="6"/>
      <c r="R597" s="6"/>
      <c r="S597" s="7"/>
      <c r="T597" s="6"/>
      <c r="U597" s="8">
        <f>IF(OR(A597="",F597&lt;&gt;"Active"),"",IF(G597="Completed","Completed",IF(H597="","Missing deadline",IF(H597&lt;TODAY(),"Overdue learning",IF(H597&lt;=TODAY()+30,"Due within 30 days","Scheduled")))))</f>
        <v/>
      </c>
      <c r="V597" s="8">
        <f>IF(OR(A597="",F597&lt;&gt;"Active"),"",IF(G597&lt;&gt;"Completed","Not yet completed",IF(J597="","Missing review date",IF(J597&lt;TODAY(),"Review overdue",IF(J597&lt;=TODAY()+30,"Review within 30 days","Scheduled")))))</f>
        <v/>
      </c>
      <c r="W597" s="8">
        <f>IF(OR(A597="",F597&lt;&gt;"Active"),"",IF(K597="No","Not required",IF(K597&lt;&gt;"Yes","Check requirement",IF(L597="Further support needed","Competence concern",IF(L597="Competence confirmed","Confirmed",IF(M597="","Missing assessment due",IF(M597&lt;TODAY(),"Assessment overdue","Assessment outstanding")))))))</f>
        <v/>
      </c>
      <c r="X597" s="8">
        <f>IF(OR(A597="",F597&lt;&gt;"Active"),"",IF(T597="Closed","Closed",IF(AND(T597="Not needed",Q597="",R597="",S597=""),"No action",IF(OR(Q597="",R597="",S597="",T597&lt;&gt;"Open"),"Check action details",IF(S597&lt;TODAY(),"Action overdue","Action open")))))</f>
        <v/>
      </c>
      <c r="Y597" s="8">
        <f>IF(COUNTA(A597:T597)=0,"",IF(F597="Archived","Archived",IF(OR(A597="",B597="",C597="",D597="",E597="",F597&lt;&gt;"Active",COUNTIF(Roles,B597)=0,COUNTIF(Branches,C597)=0,COUNTIF(LearningStatuses,G597)=0,COUNTIF(AssessmentRequired,K597)=0,COUNTIF(AssessmentStatuses,L597)=0,COUNTIF(ActionStatuses,T597)=0,AND(H597&lt;&gt;"",NOT(ISNUMBER(H597))),AND(I597&lt;&gt;"",OR(NOT(ISNUMBER(I597)),I597&gt;TODAY())),AND(J597&lt;&gt;"",NOT(ISNUMBER(J597))),AND(M597&lt;&gt;"",NOT(ISNUMBER(M597))),AND(N597&lt;&gt;"",OR(NOT(ISNUMBER(N597)),N597&gt;TODAY())),AND(S597&lt;&gt;"",NOT(ISNUMBER(S597))),AND(G597="Completed",OR(I597="",P597="",J597="")),AND(G597&lt;&gt;"Completed",OR(I597&lt;&gt;"",H597="")),AND(K597="No",L597&lt;&gt;"Not required"),AND(K597="Yes",OR(L597="Not required",AND(L597&lt;&gt;"Competence confirmed",M597=""))),AND(OR(L597="Competence confirmed",L597="Further support needed"),OR(N597="",O597="",P597="")),AND(L597="Further support needed",T597&lt;&gt;"Open"),X597="Check action details",AND(T597="Closed",OR(Q597="",R597="",P597=""))),"Check required fields/dates","Recorded - verify evidence")))</f>
        <v/>
      </c>
    </row>
    <row r="598" spans="1:25" ht="32" customHeight="1">
      <c r="A598" s="6"/>
      <c r="B598" s="6"/>
      <c r="C598" s="6"/>
      <c r="D598" s="6"/>
      <c r="E598" s="6"/>
      <c r="F598" s="6"/>
      <c r="G598" s="6"/>
      <c r="H598" s="7"/>
      <c r="I598" s="7"/>
      <c r="J598" s="7"/>
      <c r="K598" s="6"/>
      <c r="L598" s="6"/>
      <c r="M598" s="7"/>
      <c r="N598" s="7"/>
      <c r="O598" s="6"/>
      <c r="P598" s="6"/>
      <c r="Q598" s="6"/>
      <c r="R598" s="6"/>
      <c r="S598" s="7"/>
      <c r="T598" s="6"/>
      <c r="U598" s="8">
        <f>IF(OR(A598="",F598&lt;&gt;"Active"),"",IF(G598="Completed","Completed",IF(H598="","Missing deadline",IF(H598&lt;TODAY(),"Overdue learning",IF(H598&lt;=TODAY()+30,"Due within 30 days","Scheduled")))))</f>
        <v/>
      </c>
      <c r="V598" s="8">
        <f>IF(OR(A598="",F598&lt;&gt;"Active"),"",IF(G598&lt;&gt;"Completed","Not yet completed",IF(J598="","Missing review date",IF(J598&lt;TODAY(),"Review overdue",IF(J598&lt;=TODAY()+30,"Review within 30 days","Scheduled")))))</f>
        <v/>
      </c>
      <c r="W598" s="8">
        <f>IF(OR(A598="",F598&lt;&gt;"Active"),"",IF(K598="No","Not required",IF(K598&lt;&gt;"Yes","Check requirement",IF(L598="Further support needed","Competence concern",IF(L598="Competence confirmed","Confirmed",IF(M598="","Missing assessment due",IF(M598&lt;TODAY(),"Assessment overdue","Assessment outstanding")))))))</f>
        <v/>
      </c>
      <c r="X598" s="8">
        <f>IF(OR(A598="",F598&lt;&gt;"Active"),"",IF(T598="Closed","Closed",IF(AND(T598="Not needed",Q598="",R598="",S598=""),"No action",IF(OR(Q598="",R598="",S598="",T598&lt;&gt;"Open"),"Check action details",IF(S598&lt;TODAY(),"Action overdue","Action open")))))</f>
        <v/>
      </c>
      <c r="Y598" s="8">
        <f>IF(COUNTA(A598:T598)=0,"",IF(F598="Archived","Archived",IF(OR(A598="",B598="",C598="",D598="",E598="",F598&lt;&gt;"Active",COUNTIF(Roles,B598)=0,COUNTIF(Branches,C598)=0,COUNTIF(LearningStatuses,G598)=0,COUNTIF(AssessmentRequired,K598)=0,COUNTIF(AssessmentStatuses,L598)=0,COUNTIF(ActionStatuses,T598)=0,AND(H598&lt;&gt;"",NOT(ISNUMBER(H598))),AND(I598&lt;&gt;"",OR(NOT(ISNUMBER(I598)),I598&gt;TODAY())),AND(J598&lt;&gt;"",NOT(ISNUMBER(J598))),AND(M598&lt;&gt;"",NOT(ISNUMBER(M598))),AND(N598&lt;&gt;"",OR(NOT(ISNUMBER(N598)),N598&gt;TODAY())),AND(S598&lt;&gt;"",NOT(ISNUMBER(S598))),AND(G598="Completed",OR(I598="",P598="",J598="")),AND(G598&lt;&gt;"Completed",OR(I598&lt;&gt;"",H598="")),AND(K598="No",L598&lt;&gt;"Not required"),AND(K598="Yes",OR(L598="Not required",AND(L598&lt;&gt;"Competence confirmed",M598=""))),AND(OR(L598="Competence confirmed",L598="Further support needed"),OR(N598="",O598="",P598="")),AND(L598="Further support needed",T598&lt;&gt;"Open"),X598="Check action details",AND(T598="Closed",OR(Q598="",R598="",P598=""))),"Check required fields/dates","Recorded - verify evidence")))</f>
        <v/>
      </c>
    </row>
    <row r="599" spans="1:25" ht="32" customHeight="1">
      <c r="A599" s="6"/>
      <c r="B599" s="6"/>
      <c r="C599" s="6"/>
      <c r="D599" s="6"/>
      <c r="E599" s="6"/>
      <c r="F599" s="6"/>
      <c r="G599" s="6"/>
      <c r="H599" s="7"/>
      <c r="I599" s="7"/>
      <c r="J599" s="7"/>
      <c r="K599" s="6"/>
      <c r="L599" s="6"/>
      <c r="M599" s="7"/>
      <c r="N599" s="7"/>
      <c r="O599" s="6"/>
      <c r="P599" s="6"/>
      <c r="Q599" s="6"/>
      <c r="R599" s="6"/>
      <c r="S599" s="7"/>
      <c r="T599" s="6"/>
      <c r="U599" s="8">
        <f>IF(OR(A599="",F599&lt;&gt;"Active"),"",IF(G599="Completed","Completed",IF(H599="","Missing deadline",IF(H599&lt;TODAY(),"Overdue learning",IF(H599&lt;=TODAY()+30,"Due within 30 days","Scheduled")))))</f>
        <v/>
      </c>
      <c r="V599" s="8">
        <f>IF(OR(A599="",F599&lt;&gt;"Active"),"",IF(G599&lt;&gt;"Completed","Not yet completed",IF(J599="","Missing review date",IF(J599&lt;TODAY(),"Review overdue",IF(J599&lt;=TODAY()+30,"Review within 30 days","Scheduled")))))</f>
        <v/>
      </c>
      <c r="W599" s="8">
        <f>IF(OR(A599="",F599&lt;&gt;"Active"),"",IF(K599="No","Not required",IF(K599&lt;&gt;"Yes","Check requirement",IF(L599="Further support needed","Competence concern",IF(L599="Competence confirmed","Confirmed",IF(M599="","Missing assessment due",IF(M599&lt;TODAY(),"Assessment overdue","Assessment outstanding")))))))</f>
        <v/>
      </c>
      <c r="X599" s="8">
        <f>IF(OR(A599="",F599&lt;&gt;"Active"),"",IF(T599="Closed","Closed",IF(AND(T599="Not needed",Q599="",R599="",S599=""),"No action",IF(OR(Q599="",R599="",S599="",T599&lt;&gt;"Open"),"Check action details",IF(S599&lt;TODAY(),"Action overdue","Action open")))))</f>
        <v/>
      </c>
      <c r="Y599" s="8">
        <f>IF(COUNTA(A599:T599)=0,"",IF(F599="Archived","Archived",IF(OR(A599="",B599="",C599="",D599="",E599="",F599&lt;&gt;"Active",COUNTIF(Roles,B599)=0,COUNTIF(Branches,C599)=0,COUNTIF(LearningStatuses,G599)=0,COUNTIF(AssessmentRequired,K599)=0,COUNTIF(AssessmentStatuses,L599)=0,COUNTIF(ActionStatuses,T599)=0,AND(H599&lt;&gt;"",NOT(ISNUMBER(H599))),AND(I599&lt;&gt;"",OR(NOT(ISNUMBER(I599)),I599&gt;TODAY())),AND(J599&lt;&gt;"",NOT(ISNUMBER(J599))),AND(M599&lt;&gt;"",NOT(ISNUMBER(M599))),AND(N599&lt;&gt;"",OR(NOT(ISNUMBER(N599)),N599&gt;TODAY())),AND(S599&lt;&gt;"",NOT(ISNUMBER(S599))),AND(G599="Completed",OR(I599="",P599="",J599="")),AND(G599&lt;&gt;"Completed",OR(I599&lt;&gt;"",H599="")),AND(K599="No",L599&lt;&gt;"Not required"),AND(K599="Yes",OR(L599="Not required",AND(L599&lt;&gt;"Competence confirmed",M599=""))),AND(OR(L599="Competence confirmed",L599="Further support needed"),OR(N599="",O599="",P599="")),AND(L599="Further support needed",T599&lt;&gt;"Open"),X599="Check action details",AND(T599="Closed",OR(Q599="",R599="",P599=""))),"Check required fields/dates","Recorded - verify evidence")))</f>
        <v/>
      </c>
    </row>
    <row r="600" spans="1:25" ht="32" customHeight="1">
      <c r="A600" s="6"/>
      <c r="B600" s="6"/>
      <c r="C600" s="6"/>
      <c r="D600" s="6"/>
      <c r="E600" s="6"/>
      <c r="F600" s="6"/>
      <c r="G600" s="6"/>
      <c r="H600" s="7"/>
      <c r="I600" s="7"/>
      <c r="J600" s="7"/>
      <c r="K600" s="6"/>
      <c r="L600" s="6"/>
      <c r="M600" s="7"/>
      <c r="N600" s="7"/>
      <c r="O600" s="6"/>
      <c r="P600" s="6"/>
      <c r="Q600" s="6"/>
      <c r="R600" s="6"/>
      <c r="S600" s="7"/>
      <c r="T600" s="6"/>
      <c r="U600" s="8">
        <f>IF(OR(A600="",F600&lt;&gt;"Active"),"",IF(G600="Completed","Completed",IF(H600="","Missing deadline",IF(H600&lt;TODAY(),"Overdue learning",IF(H600&lt;=TODAY()+30,"Due within 30 days","Scheduled")))))</f>
        <v/>
      </c>
      <c r="V600" s="8">
        <f>IF(OR(A600="",F600&lt;&gt;"Active"),"",IF(G600&lt;&gt;"Completed","Not yet completed",IF(J600="","Missing review date",IF(J600&lt;TODAY(),"Review overdue",IF(J600&lt;=TODAY()+30,"Review within 30 days","Scheduled")))))</f>
        <v/>
      </c>
      <c r="W600" s="8">
        <f>IF(OR(A600="",F600&lt;&gt;"Active"),"",IF(K600="No","Not required",IF(K600&lt;&gt;"Yes","Check requirement",IF(L600="Further support needed","Competence concern",IF(L600="Competence confirmed","Confirmed",IF(M600="","Missing assessment due",IF(M600&lt;TODAY(),"Assessment overdue","Assessment outstanding")))))))</f>
        <v/>
      </c>
      <c r="X600" s="8">
        <f>IF(OR(A600="",F600&lt;&gt;"Active"),"",IF(T600="Closed","Closed",IF(AND(T600="Not needed",Q600="",R600="",S600=""),"No action",IF(OR(Q600="",R600="",S600="",T600&lt;&gt;"Open"),"Check action details",IF(S600&lt;TODAY(),"Action overdue","Action open")))))</f>
        <v/>
      </c>
      <c r="Y600" s="8">
        <f>IF(COUNTA(A600:T600)=0,"",IF(F600="Archived","Archived",IF(OR(A600="",B600="",C600="",D600="",E600="",F600&lt;&gt;"Active",COUNTIF(Roles,B600)=0,COUNTIF(Branches,C600)=0,COUNTIF(LearningStatuses,G600)=0,COUNTIF(AssessmentRequired,K600)=0,COUNTIF(AssessmentStatuses,L600)=0,COUNTIF(ActionStatuses,T600)=0,AND(H600&lt;&gt;"",NOT(ISNUMBER(H600))),AND(I600&lt;&gt;"",OR(NOT(ISNUMBER(I600)),I600&gt;TODAY())),AND(J600&lt;&gt;"",NOT(ISNUMBER(J600))),AND(M600&lt;&gt;"",NOT(ISNUMBER(M600))),AND(N600&lt;&gt;"",OR(NOT(ISNUMBER(N600)),N600&gt;TODAY())),AND(S600&lt;&gt;"",NOT(ISNUMBER(S600))),AND(G600="Completed",OR(I600="",P600="",J600="")),AND(G600&lt;&gt;"Completed",OR(I600&lt;&gt;"",H600="")),AND(K600="No",L600&lt;&gt;"Not required"),AND(K600="Yes",OR(L600="Not required",AND(L600&lt;&gt;"Competence confirmed",M600=""))),AND(OR(L600="Competence confirmed",L600="Further support needed"),OR(N600="",O600="",P600="")),AND(L600="Further support needed",T600&lt;&gt;"Open"),X600="Check action details",AND(T600="Closed",OR(Q600="",R600="",P600=""))),"Check required fields/dates","Recorded - verify evidence")))</f>
        <v/>
      </c>
    </row>
    <row r="601" spans="1:25" ht="32" customHeight="1">
      <c r="A601" s="6"/>
      <c r="B601" s="6"/>
      <c r="C601" s="6"/>
      <c r="D601" s="6"/>
      <c r="E601" s="6"/>
      <c r="F601" s="6"/>
      <c r="G601" s="6"/>
      <c r="H601" s="7"/>
      <c r="I601" s="7"/>
      <c r="J601" s="7"/>
      <c r="K601" s="6"/>
      <c r="L601" s="6"/>
      <c r="M601" s="7"/>
      <c r="N601" s="7"/>
      <c r="O601" s="6"/>
      <c r="P601" s="6"/>
      <c r="Q601" s="6"/>
      <c r="R601" s="6"/>
      <c r="S601" s="7"/>
      <c r="T601" s="6"/>
      <c r="U601" s="8">
        <f>IF(OR(A601="",F601&lt;&gt;"Active"),"",IF(G601="Completed","Completed",IF(H601="","Missing deadline",IF(H601&lt;TODAY(),"Overdue learning",IF(H601&lt;=TODAY()+30,"Due within 30 days","Scheduled")))))</f>
        <v/>
      </c>
      <c r="V601" s="8">
        <f>IF(OR(A601="",F601&lt;&gt;"Active"),"",IF(G601&lt;&gt;"Completed","Not yet completed",IF(J601="","Missing review date",IF(J601&lt;TODAY(),"Review overdue",IF(J601&lt;=TODAY()+30,"Review within 30 days","Scheduled")))))</f>
        <v/>
      </c>
      <c r="W601" s="8">
        <f>IF(OR(A601="",F601&lt;&gt;"Active"),"",IF(K601="No","Not required",IF(K601&lt;&gt;"Yes","Check requirement",IF(L601="Further support needed","Competence concern",IF(L601="Competence confirmed","Confirmed",IF(M601="","Missing assessment due",IF(M601&lt;TODAY(),"Assessment overdue","Assessment outstanding")))))))</f>
        <v/>
      </c>
      <c r="X601" s="8">
        <f>IF(OR(A601="",F601&lt;&gt;"Active"),"",IF(T601="Closed","Closed",IF(AND(T601="Not needed",Q601="",R601="",S601=""),"No action",IF(OR(Q601="",R601="",S601="",T601&lt;&gt;"Open"),"Check action details",IF(S601&lt;TODAY(),"Action overdue","Action open")))))</f>
        <v/>
      </c>
      <c r="Y601" s="8">
        <f>IF(COUNTA(A601:T601)=0,"",IF(F601="Archived","Archived",IF(OR(A601="",B601="",C601="",D601="",E601="",F601&lt;&gt;"Active",COUNTIF(Roles,B601)=0,COUNTIF(Branches,C601)=0,COUNTIF(LearningStatuses,G601)=0,COUNTIF(AssessmentRequired,K601)=0,COUNTIF(AssessmentStatuses,L601)=0,COUNTIF(ActionStatuses,T601)=0,AND(H601&lt;&gt;"",NOT(ISNUMBER(H601))),AND(I601&lt;&gt;"",OR(NOT(ISNUMBER(I601)),I601&gt;TODAY())),AND(J601&lt;&gt;"",NOT(ISNUMBER(J601))),AND(M601&lt;&gt;"",NOT(ISNUMBER(M601))),AND(N601&lt;&gt;"",OR(NOT(ISNUMBER(N601)),N601&gt;TODAY())),AND(S601&lt;&gt;"",NOT(ISNUMBER(S601))),AND(G601="Completed",OR(I601="",P601="",J601="")),AND(G601&lt;&gt;"Completed",OR(I601&lt;&gt;"",H601="")),AND(K601="No",L601&lt;&gt;"Not required"),AND(K601="Yes",OR(L601="Not required",AND(L601&lt;&gt;"Competence confirmed",M601=""))),AND(OR(L601="Competence confirmed",L601="Further support needed"),OR(N601="",O601="",P601="")),AND(L601="Further support needed",T601&lt;&gt;"Open"),X601="Check action details",AND(T601="Closed",OR(Q601="",R601="",P601=""))),"Check required fields/dates","Recorded - verify evidence")))</f>
        <v/>
      </c>
    </row>
    <row r="602" spans="1:25" ht="32" customHeight="1">
      <c r="A602" s="6"/>
      <c r="B602" s="6"/>
      <c r="C602" s="6"/>
      <c r="D602" s="6"/>
      <c r="E602" s="6"/>
      <c r="F602" s="6"/>
      <c r="G602" s="6"/>
      <c r="H602" s="7"/>
      <c r="I602" s="7"/>
      <c r="J602" s="7"/>
      <c r="K602" s="6"/>
      <c r="L602" s="6"/>
      <c r="M602" s="7"/>
      <c r="N602" s="7"/>
      <c r="O602" s="6"/>
      <c r="P602" s="6"/>
      <c r="Q602" s="6"/>
      <c r="R602" s="6"/>
      <c r="S602" s="7"/>
      <c r="T602" s="6"/>
      <c r="U602" s="8">
        <f>IF(OR(A602="",F602&lt;&gt;"Active"),"",IF(G602="Completed","Completed",IF(H602="","Missing deadline",IF(H602&lt;TODAY(),"Overdue learning",IF(H602&lt;=TODAY()+30,"Due within 30 days","Scheduled")))))</f>
        <v/>
      </c>
      <c r="V602" s="8">
        <f>IF(OR(A602="",F602&lt;&gt;"Active"),"",IF(G602&lt;&gt;"Completed","Not yet completed",IF(J602="","Missing review date",IF(J602&lt;TODAY(),"Review overdue",IF(J602&lt;=TODAY()+30,"Review within 30 days","Scheduled")))))</f>
        <v/>
      </c>
      <c r="W602" s="8">
        <f>IF(OR(A602="",F602&lt;&gt;"Active"),"",IF(K602="No","Not required",IF(K602&lt;&gt;"Yes","Check requirement",IF(L602="Further support needed","Competence concern",IF(L602="Competence confirmed","Confirmed",IF(M602="","Missing assessment due",IF(M602&lt;TODAY(),"Assessment overdue","Assessment outstanding")))))))</f>
        <v/>
      </c>
      <c r="X602" s="8">
        <f>IF(OR(A602="",F602&lt;&gt;"Active"),"",IF(T602="Closed","Closed",IF(AND(T602="Not needed",Q602="",R602="",S602=""),"No action",IF(OR(Q602="",R602="",S602="",T602&lt;&gt;"Open"),"Check action details",IF(S602&lt;TODAY(),"Action overdue","Action open")))))</f>
        <v/>
      </c>
      <c r="Y602" s="8">
        <f>IF(COUNTA(A602:T602)=0,"",IF(F602="Archived","Archived",IF(OR(A602="",B602="",C602="",D602="",E602="",F602&lt;&gt;"Active",COUNTIF(Roles,B602)=0,COUNTIF(Branches,C602)=0,COUNTIF(LearningStatuses,G602)=0,COUNTIF(AssessmentRequired,K602)=0,COUNTIF(AssessmentStatuses,L602)=0,COUNTIF(ActionStatuses,T602)=0,AND(H602&lt;&gt;"",NOT(ISNUMBER(H602))),AND(I602&lt;&gt;"",OR(NOT(ISNUMBER(I602)),I602&gt;TODAY())),AND(J602&lt;&gt;"",NOT(ISNUMBER(J602))),AND(M602&lt;&gt;"",NOT(ISNUMBER(M602))),AND(N602&lt;&gt;"",OR(NOT(ISNUMBER(N602)),N602&gt;TODAY())),AND(S602&lt;&gt;"",NOT(ISNUMBER(S602))),AND(G602="Completed",OR(I602="",P602="",J602="")),AND(G602&lt;&gt;"Completed",OR(I602&lt;&gt;"",H602="")),AND(K602="No",L602&lt;&gt;"Not required"),AND(K602="Yes",OR(L602="Not required",AND(L602&lt;&gt;"Competence confirmed",M602=""))),AND(OR(L602="Competence confirmed",L602="Further support needed"),OR(N602="",O602="",P602="")),AND(L602="Further support needed",T602&lt;&gt;"Open"),X602="Check action details",AND(T602="Closed",OR(Q602="",R602="",P602=""))),"Check required fields/dates","Recorded - verify evidence")))</f>
        <v/>
      </c>
    </row>
    <row r="603" spans="1:25" ht="32" customHeight="1">
      <c r="A603" s="6"/>
      <c r="B603" s="6"/>
      <c r="C603" s="6"/>
      <c r="D603" s="6"/>
      <c r="E603" s="6"/>
      <c r="F603" s="6"/>
      <c r="G603" s="6"/>
      <c r="H603" s="7"/>
      <c r="I603" s="7"/>
      <c r="J603" s="7"/>
      <c r="K603" s="6"/>
      <c r="L603" s="6"/>
      <c r="M603" s="7"/>
      <c r="N603" s="7"/>
      <c r="O603" s="6"/>
      <c r="P603" s="6"/>
      <c r="Q603" s="6"/>
      <c r="R603" s="6"/>
      <c r="S603" s="7"/>
      <c r="T603" s="6"/>
      <c r="U603" s="8">
        <f>IF(OR(A603="",F603&lt;&gt;"Active"),"",IF(G603="Completed","Completed",IF(H603="","Missing deadline",IF(H603&lt;TODAY(),"Overdue learning",IF(H603&lt;=TODAY()+30,"Due within 30 days","Scheduled")))))</f>
        <v/>
      </c>
      <c r="V603" s="8">
        <f>IF(OR(A603="",F603&lt;&gt;"Active"),"",IF(G603&lt;&gt;"Completed","Not yet completed",IF(J603="","Missing review date",IF(J603&lt;TODAY(),"Review overdue",IF(J603&lt;=TODAY()+30,"Review within 30 days","Scheduled")))))</f>
        <v/>
      </c>
      <c r="W603" s="8">
        <f>IF(OR(A603="",F603&lt;&gt;"Active"),"",IF(K603="No","Not required",IF(K603&lt;&gt;"Yes","Check requirement",IF(L603="Further support needed","Competence concern",IF(L603="Competence confirmed","Confirmed",IF(M603="","Missing assessment due",IF(M603&lt;TODAY(),"Assessment overdue","Assessment outstanding")))))))</f>
        <v/>
      </c>
      <c r="X603" s="8">
        <f>IF(OR(A603="",F603&lt;&gt;"Active"),"",IF(T603="Closed","Closed",IF(AND(T603="Not needed",Q603="",R603="",S603=""),"No action",IF(OR(Q603="",R603="",S603="",T603&lt;&gt;"Open"),"Check action details",IF(S603&lt;TODAY(),"Action overdue","Action open")))))</f>
        <v/>
      </c>
      <c r="Y603" s="8">
        <f>IF(COUNTA(A603:T603)=0,"",IF(F603="Archived","Archived",IF(OR(A603="",B603="",C603="",D603="",E603="",F603&lt;&gt;"Active",COUNTIF(Roles,B603)=0,COUNTIF(Branches,C603)=0,COUNTIF(LearningStatuses,G603)=0,COUNTIF(AssessmentRequired,K603)=0,COUNTIF(AssessmentStatuses,L603)=0,COUNTIF(ActionStatuses,T603)=0,AND(H603&lt;&gt;"",NOT(ISNUMBER(H603))),AND(I603&lt;&gt;"",OR(NOT(ISNUMBER(I603)),I603&gt;TODAY())),AND(J603&lt;&gt;"",NOT(ISNUMBER(J603))),AND(M603&lt;&gt;"",NOT(ISNUMBER(M603))),AND(N603&lt;&gt;"",OR(NOT(ISNUMBER(N603)),N603&gt;TODAY())),AND(S603&lt;&gt;"",NOT(ISNUMBER(S603))),AND(G603="Completed",OR(I603="",P603="",J603="")),AND(G603&lt;&gt;"Completed",OR(I603&lt;&gt;"",H603="")),AND(K603="No",L603&lt;&gt;"Not required"),AND(K603="Yes",OR(L603="Not required",AND(L603&lt;&gt;"Competence confirmed",M603=""))),AND(OR(L603="Competence confirmed",L603="Further support needed"),OR(N603="",O603="",P603="")),AND(L603="Further support needed",T603&lt;&gt;"Open"),X603="Check action details",AND(T603="Closed",OR(Q603="",R603="",P603=""))),"Check required fields/dates","Recorded - verify evidence")))</f>
        <v/>
      </c>
    </row>
    <row r="604" spans="1:25" ht="32" customHeight="1">
      <c r="A604" s="6"/>
      <c r="B604" s="6"/>
      <c r="C604" s="6"/>
      <c r="D604" s="6"/>
      <c r="E604" s="6"/>
      <c r="F604" s="6"/>
      <c r="G604" s="6"/>
      <c r="H604" s="7"/>
      <c r="I604" s="7"/>
      <c r="J604" s="7"/>
      <c r="K604" s="6"/>
      <c r="L604" s="6"/>
      <c r="M604" s="7"/>
      <c r="N604" s="7"/>
      <c r="O604" s="6"/>
      <c r="P604" s="6"/>
      <c r="Q604" s="6"/>
      <c r="R604" s="6"/>
      <c r="S604" s="7"/>
      <c r="T604" s="6"/>
      <c r="U604" s="8">
        <f>IF(OR(A604="",F604&lt;&gt;"Active"),"",IF(G604="Completed","Completed",IF(H604="","Missing deadline",IF(H604&lt;TODAY(),"Overdue learning",IF(H604&lt;=TODAY()+30,"Due within 30 days","Scheduled")))))</f>
        <v/>
      </c>
      <c r="V604" s="8">
        <f>IF(OR(A604="",F604&lt;&gt;"Active"),"",IF(G604&lt;&gt;"Completed","Not yet completed",IF(J604="","Missing review date",IF(J604&lt;TODAY(),"Review overdue",IF(J604&lt;=TODAY()+30,"Review within 30 days","Scheduled")))))</f>
        <v/>
      </c>
      <c r="W604" s="8">
        <f>IF(OR(A604="",F604&lt;&gt;"Active"),"",IF(K604="No","Not required",IF(K604&lt;&gt;"Yes","Check requirement",IF(L604="Further support needed","Competence concern",IF(L604="Competence confirmed","Confirmed",IF(M604="","Missing assessment due",IF(M604&lt;TODAY(),"Assessment overdue","Assessment outstanding")))))))</f>
        <v/>
      </c>
      <c r="X604" s="8">
        <f>IF(OR(A604="",F604&lt;&gt;"Active"),"",IF(T604="Closed","Closed",IF(AND(T604="Not needed",Q604="",R604="",S604=""),"No action",IF(OR(Q604="",R604="",S604="",T604&lt;&gt;"Open"),"Check action details",IF(S604&lt;TODAY(),"Action overdue","Action open")))))</f>
        <v/>
      </c>
      <c r="Y604" s="8">
        <f>IF(COUNTA(A604:T604)=0,"",IF(F604="Archived","Archived",IF(OR(A604="",B604="",C604="",D604="",E604="",F604&lt;&gt;"Active",COUNTIF(Roles,B604)=0,COUNTIF(Branches,C604)=0,COUNTIF(LearningStatuses,G604)=0,COUNTIF(AssessmentRequired,K604)=0,COUNTIF(AssessmentStatuses,L604)=0,COUNTIF(ActionStatuses,T604)=0,AND(H604&lt;&gt;"",NOT(ISNUMBER(H604))),AND(I604&lt;&gt;"",OR(NOT(ISNUMBER(I604)),I604&gt;TODAY())),AND(J604&lt;&gt;"",NOT(ISNUMBER(J604))),AND(M604&lt;&gt;"",NOT(ISNUMBER(M604))),AND(N604&lt;&gt;"",OR(NOT(ISNUMBER(N604)),N604&gt;TODAY())),AND(S604&lt;&gt;"",NOT(ISNUMBER(S604))),AND(G604="Completed",OR(I604="",P604="",J604="")),AND(G604&lt;&gt;"Completed",OR(I604&lt;&gt;"",H604="")),AND(K604="No",L604&lt;&gt;"Not required"),AND(K604="Yes",OR(L604="Not required",AND(L604&lt;&gt;"Competence confirmed",M604=""))),AND(OR(L604="Competence confirmed",L604="Further support needed"),OR(N604="",O604="",P604="")),AND(L604="Further support needed",T604&lt;&gt;"Open"),X604="Check action details",AND(T604="Closed",OR(Q604="",R604="",P604=""))),"Check required fields/dates","Recorded - verify evidence")))</f>
        <v/>
      </c>
    </row>
    <row r="605" spans="1:25" ht="32" customHeight="1">
      <c r="A605" s="6"/>
      <c r="B605" s="6"/>
      <c r="C605" s="6"/>
      <c r="D605" s="6"/>
      <c r="E605" s="6"/>
      <c r="F605" s="6"/>
      <c r="G605" s="6"/>
      <c r="H605" s="7"/>
      <c r="I605" s="7"/>
      <c r="J605" s="7"/>
      <c r="K605" s="6"/>
      <c r="L605" s="6"/>
      <c r="M605" s="7"/>
      <c r="N605" s="7"/>
      <c r="O605" s="6"/>
      <c r="P605" s="6"/>
      <c r="Q605" s="6"/>
      <c r="R605" s="6"/>
      <c r="S605" s="7"/>
      <c r="T605" s="6"/>
      <c r="U605" s="8">
        <f>IF(OR(A605="",F605&lt;&gt;"Active"),"",IF(G605="Completed","Completed",IF(H605="","Missing deadline",IF(H605&lt;TODAY(),"Overdue learning",IF(H605&lt;=TODAY()+30,"Due within 30 days","Scheduled")))))</f>
        <v/>
      </c>
      <c r="V605" s="8">
        <f>IF(OR(A605="",F605&lt;&gt;"Active"),"",IF(G605&lt;&gt;"Completed","Not yet completed",IF(J605="","Missing review date",IF(J605&lt;TODAY(),"Review overdue",IF(J605&lt;=TODAY()+30,"Review within 30 days","Scheduled")))))</f>
        <v/>
      </c>
      <c r="W605" s="8">
        <f>IF(OR(A605="",F605&lt;&gt;"Active"),"",IF(K605="No","Not required",IF(K605&lt;&gt;"Yes","Check requirement",IF(L605="Further support needed","Competence concern",IF(L605="Competence confirmed","Confirmed",IF(M605="","Missing assessment due",IF(M605&lt;TODAY(),"Assessment overdue","Assessment outstanding")))))))</f>
        <v/>
      </c>
      <c r="X605" s="8">
        <f>IF(OR(A605="",F605&lt;&gt;"Active"),"",IF(T605="Closed","Closed",IF(AND(T605="Not needed",Q605="",R605="",S605=""),"No action",IF(OR(Q605="",R605="",S605="",T605&lt;&gt;"Open"),"Check action details",IF(S605&lt;TODAY(),"Action overdue","Action open")))))</f>
        <v/>
      </c>
      <c r="Y605" s="8">
        <f>IF(COUNTA(A605:T605)=0,"",IF(F605="Archived","Archived",IF(OR(A605="",B605="",C605="",D605="",E605="",F605&lt;&gt;"Active",COUNTIF(Roles,B605)=0,COUNTIF(Branches,C605)=0,COUNTIF(LearningStatuses,G605)=0,COUNTIF(AssessmentRequired,K605)=0,COUNTIF(AssessmentStatuses,L605)=0,COUNTIF(ActionStatuses,T605)=0,AND(H605&lt;&gt;"",NOT(ISNUMBER(H605))),AND(I605&lt;&gt;"",OR(NOT(ISNUMBER(I605)),I605&gt;TODAY())),AND(J605&lt;&gt;"",NOT(ISNUMBER(J605))),AND(M605&lt;&gt;"",NOT(ISNUMBER(M605))),AND(N605&lt;&gt;"",OR(NOT(ISNUMBER(N605)),N605&gt;TODAY())),AND(S605&lt;&gt;"",NOT(ISNUMBER(S605))),AND(G605="Completed",OR(I605="",P605="",J605="")),AND(G605&lt;&gt;"Completed",OR(I605&lt;&gt;"",H605="")),AND(K605="No",L605&lt;&gt;"Not required"),AND(K605="Yes",OR(L605="Not required",AND(L605&lt;&gt;"Competence confirmed",M605=""))),AND(OR(L605="Competence confirmed",L605="Further support needed"),OR(N605="",O605="",P605="")),AND(L605="Further support needed",T605&lt;&gt;"Open"),X605="Check action details",AND(T605="Closed",OR(Q605="",R605="",P605=""))),"Check required fields/dates","Recorded - verify evidence")))</f>
        <v/>
      </c>
    </row>
    <row r="606" spans="1:25" ht="32" customHeight="1">
      <c r="A606" s="6"/>
      <c r="B606" s="6"/>
      <c r="C606" s="6"/>
      <c r="D606" s="6"/>
      <c r="E606" s="6"/>
      <c r="F606" s="6"/>
      <c r="G606" s="6"/>
      <c r="H606" s="7"/>
      <c r="I606" s="7"/>
      <c r="J606" s="7"/>
      <c r="K606" s="6"/>
      <c r="L606" s="6"/>
      <c r="M606" s="7"/>
      <c r="N606" s="7"/>
      <c r="O606" s="6"/>
      <c r="P606" s="6"/>
      <c r="Q606" s="6"/>
      <c r="R606" s="6"/>
      <c r="S606" s="7"/>
      <c r="T606" s="6"/>
      <c r="U606" s="8">
        <f>IF(OR(A606="",F606&lt;&gt;"Active"),"",IF(G606="Completed","Completed",IF(H606="","Missing deadline",IF(H606&lt;TODAY(),"Overdue learning",IF(H606&lt;=TODAY()+30,"Due within 30 days","Scheduled")))))</f>
        <v/>
      </c>
      <c r="V606" s="8">
        <f>IF(OR(A606="",F606&lt;&gt;"Active"),"",IF(G606&lt;&gt;"Completed","Not yet completed",IF(J606="","Missing review date",IF(J606&lt;TODAY(),"Review overdue",IF(J606&lt;=TODAY()+30,"Review within 30 days","Scheduled")))))</f>
        <v/>
      </c>
      <c r="W606" s="8">
        <f>IF(OR(A606="",F606&lt;&gt;"Active"),"",IF(K606="No","Not required",IF(K606&lt;&gt;"Yes","Check requirement",IF(L606="Further support needed","Competence concern",IF(L606="Competence confirmed","Confirmed",IF(M606="","Missing assessment due",IF(M606&lt;TODAY(),"Assessment overdue","Assessment outstanding")))))))</f>
        <v/>
      </c>
      <c r="X606" s="8">
        <f>IF(OR(A606="",F606&lt;&gt;"Active"),"",IF(T606="Closed","Closed",IF(AND(T606="Not needed",Q606="",R606="",S606=""),"No action",IF(OR(Q606="",R606="",S606="",T606&lt;&gt;"Open"),"Check action details",IF(S606&lt;TODAY(),"Action overdue","Action open")))))</f>
        <v/>
      </c>
      <c r="Y606" s="8">
        <f>IF(COUNTA(A606:T606)=0,"",IF(F606="Archived","Archived",IF(OR(A606="",B606="",C606="",D606="",E606="",F606&lt;&gt;"Active",COUNTIF(Roles,B606)=0,COUNTIF(Branches,C606)=0,COUNTIF(LearningStatuses,G606)=0,COUNTIF(AssessmentRequired,K606)=0,COUNTIF(AssessmentStatuses,L606)=0,COUNTIF(ActionStatuses,T606)=0,AND(H606&lt;&gt;"",NOT(ISNUMBER(H606))),AND(I606&lt;&gt;"",OR(NOT(ISNUMBER(I606)),I606&gt;TODAY())),AND(J606&lt;&gt;"",NOT(ISNUMBER(J606))),AND(M606&lt;&gt;"",NOT(ISNUMBER(M606))),AND(N606&lt;&gt;"",OR(NOT(ISNUMBER(N606)),N606&gt;TODAY())),AND(S606&lt;&gt;"",NOT(ISNUMBER(S606))),AND(G606="Completed",OR(I606="",P606="",J606="")),AND(G606&lt;&gt;"Completed",OR(I606&lt;&gt;"",H606="")),AND(K606="No",L606&lt;&gt;"Not required"),AND(K606="Yes",OR(L606="Not required",AND(L606&lt;&gt;"Competence confirmed",M606=""))),AND(OR(L606="Competence confirmed",L606="Further support needed"),OR(N606="",O606="",P606="")),AND(L606="Further support needed",T606&lt;&gt;"Open"),X606="Check action details",AND(T606="Closed",OR(Q606="",R606="",P606=""))),"Check required fields/dates","Recorded - verify evidence")))</f>
        <v/>
      </c>
    </row>
    <row r="607" spans="1:25" ht="32" customHeight="1">
      <c r="A607" s="6"/>
      <c r="B607" s="6"/>
      <c r="C607" s="6"/>
      <c r="D607" s="6"/>
      <c r="E607" s="6"/>
      <c r="F607" s="6"/>
      <c r="G607" s="6"/>
      <c r="H607" s="7"/>
      <c r="I607" s="7"/>
      <c r="J607" s="7"/>
      <c r="K607" s="6"/>
      <c r="L607" s="6"/>
      <c r="M607" s="7"/>
      <c r="N607" s="7"/>
      <c r="O607" s="6"/>
      <c r="P607" s="6"/>
      <c r="Q607" s="6"/>
      <c r="R607" s="6"/>
      <c r="S607" s="7"/>
      <c r="T607" s="6"/>
      <c r="U607" s="8">
        <f>IF(OR(A607="",F607&lt;&gt;"Active"),"",IF(G607="Completed","Completed",IF(H607="","Missing deadline",IF(H607&lt;TODAY(),"Overdue learning",IF(H607&lt;=TODAY()+30,"Due within 30 days","Scheduled")))))</f>
        <v/>
      </c>
      <c r="V607" s="8">
        <f>IF(OR(A607="",F607&lt;&gt;"Active"),"",IF(G607&lt;&gt;"Completed","Not yet completed",IF(J607="","Missing review date",IF(J607&lt;TODAY(),"Review overdue",IF(J607&lt;=TODAY()+30,"Review within 30 days","Scheduled")))))</f>
        <v/>
      </c>
      <c r="W607" s="8">
        <f>IF(OR(A607="",F607&lt;&gt;"Active"),"",IF(K607="No","Not required",IF(K607&lt;&gt;"Yes","Check requirement",IF(L607="Further support needed","Competence concern",IF(L607="Competence confirmed","Confirmed",IF(M607="","Missing assessment due",IF(M607&lt;TODAY(),"Assessment overdue","Assessment outstanding")))))))</f>
        <v/>
      </c>
      <c r="X607" s="8">
        <f>IF(OR(A607="",F607&lt;&gt;"Active"),"",IF(T607="Closed","Closed",IF(AND(T607="Not needed",Q607="",R607="",S607=""),"No action",IF(OR(Q607="",R607="",S607="",T607&lt;&gt;"Open"),"Check action details",IF(S607&lt;TODAY(),"Action overdue","Action open")))))</f>
        <v/>
      </c>
      <c r="Y607" s="8">
        <f>IF(COUNTA(A607:T607)=0,"",IF(F607="Archived","Archived",IF(OR(A607="",B607="",C607="",D607="",E607="",F607&lt;&gt;"Active",COUNTIF(Roles,B607)=0,COUNTIF(Branches,C607)=0,COUNTIF(LearningStatuses,G607)=0,COUNTIF(AssessmentRequired,K607)=0,COUNTIF(AssessmentStatuses,L607)=0,COUNTIF(ActionStatuses,T607)=0,AND(H607&lt;&gt;"",NOT(ISNUMBER(H607))),AND(I607&lt;&gt;"",OR(NOT(ISNUMBER(I607)),I607&gt;TODAY())),AND(J607&lt;&gt;"",NOT(ISNUMBER(J607))),AND(M607&lt;&gt;"",NOT(ISNUMBER(M607))),AND(N607&lt;&gt;"",OR(NOT(ISNUMBER(N607)),N607&gt;TODAY())),AND(S607&lt;&gt;"",NOT(ISNUMBER(S607))),AND(G607="Completed",OR(I607="",P607="",J607="")),AND(G607&lt;&gt;"Completed",OR(I607&lt;&gt;"",H607="")),AND(K607="No",L607&lt;&gt;"Not required"),AND(K607="Yes",OR(L607="Not required",AND(L607&lt;&gt;"Competence confirmed",M607=""))),AND(OR(L607="Competence confirmed",L607="Further support needed"),OR(N607="",O607="",P607="")),AND(L607="Further support needed",T607&lt;&gt;"Open"),X607="Check action details",AND(T607="Closed",OR(Q607="",R607="",P607=""))),"Check required fields/dates","Recorded - verify evidence")))</f>
        <v/>
      </c>
    </row>
    <row r="608" spans="1:25" ht="32" customHeight="1">
      <c r="A608" s="6"/>
      <c r="B608" s="6"/>
      <c r="C608" s="6"/>
      <c r="D608" s="6"/>
      <c r="E608" s="6"/>
      <c r="F608" s="6"/>
      <c r="G608" s="6"/>
      <c r="H608" s="7"/>
      <c r="I608" s="7"/>
      <c r="J608" s="7"/>
      <c r="K608" s="6"/>
      <c r="L608" s="6"/>
      <c r="M608" s="7"/>
      <c r="N608" s="7"/>
      <c r="O608" s="6"/>
      <c r="P608" s="6"/>
      <c r="Q608" s="6"/>
      <c r="R608" s="6"/>
      <c r="S608" s="7"/>
      <c r="T608" s="6"/>
      <c r="U608" s="8">
        <f>IF(OR(A608="",F608&lt;&gt;"Active"),"",IF(G608="Completed","Completed",IF(H608="","Missing deadline",IF(H608&lt;TODAY(),"Overdue learning",IF(H608&lt;=TODAY()+30,"Due within 30 days","Scheduled")))))</f>
        <v/>
      </c>
      <c r="V608" s="8">
        <f>IF(OR(A608="",F608&lt;&gt;"Active"),"",IF(G608&lt;&gt;"Completed","Not yet completed",IF(J608="","Missing review date",IF(J608&lt;TODAY(),"Review overdue",IF(J608&lt;=TODAY()+30,"Review within 30 days","Scheduled")))))</f>
        <v/>
      </c>
      <c r="W608" s="8">
        <f>IF(OR(A608="",F608&lt;&gt;"Active"),"",IF(K608="No","Not required",IF(K608&lt;&gt;"Yes","Check requirement",IF(L608="Further support needed","Competence concern",IF(L608="Competence confirmed","Confirmed",IF(M608="","Missing assessment due",IF(M608&lt;TODAY(),"Assessment overdue","Assessment outstanding")))))))</f>
        <v/>
      </c>
      <c r="X608" s="8">
        <f>IF(OR(A608="",F608&lt;&gt;"Active"),"",IF(T608="Closed","Closed",IF(AND(T608="Not needed",Q608="",R608="",S608=""),"No action",IF(OR(Q608="",R608="",S608="",T608&lt;&gt;"Open"),"Check action details",IF(S608&lt;TODAY(),"Action overdue","Action open")))))</f>
        <v/>
      </c>
      <c r="Y608" s="8">
        <f>IF(COUNTA(A608:T608)=0,"",IF(F608="Archived","Archived",IF(OR(A608="",B608="",C608="",D608="",E608="",F608&lt;&gt;"Active",COUNTIF(Roles,B608)=0,COUNTIF(Branches,C608)=0,COUNTIF(LearningStatuses,G608)=0,COUNTIF(AssessmentRequired,K608)=0,COUNTIF(AssessmentStatuses,L608)=0,COUNTIF(ActionStatuses,T608)=0,AND(H608&lt;&gt;"",NOT(ISNUMBER(H608))),AND(I608&lt;&gt;"",OR(NOT(ISNUMBER(I608)),I608&gt;TODAY())),AND(J608&lt;&gt;"",NOT(ISNUMBER(J608))),AND(M608&lt;&gt;"",NOT(ISNUMBER(M608))),AND(N608&lt;&gt;"",OR(NOT(ISNUMBER(N608)),N608&gt;TODAY())),AND(S608&lt;&gt;"",NOT(ISNUMBER(S608))),AND(G608="Completed",OR(I608="",P608="",J608="")),AND(G608&lt;&gt;"Completed",OR(I608&lt;&gt;"",H608="")),AND(K608="No",L608&lt;&gt;"Not required"),AND(K608="Yes",OR(L608="Not required",AND(L608&lt;&gt;"Competence confirmed",M608=""))),AND(OR(L608="Competence confirmed",L608="Further support needed"),OR(N608="",O608="",P608="")),AND(L608="Further support needed",T608&lt;&gt;"Open"),X608="Check action details",AND(T608="Closed",OR(Q608="",R608="",P608=""))),"Check required fields/dates","Recorded - verify evidence")))</f>
        <v/>
      </c>
    </row>
    <row r="609" spans="1:25" ht="32" customHeight="1">
      <c r="A609" s="6"/>
      <c r="B609" s="6"/>
      <c r="C609" s="6"/>
      <c r="D609" s="6"/>
      <c r="E609" s="6"/>
      <c r="F609" s="6"/>
      <c r="G609" s="6"/>
      <c r="H609" s="7"/>
      <c r="I609" s="7"/>
      <c r="J609" s="7"/>
      <c r="K609" s="6"/>
      <c r="L609" s="6"/>
      <c r="M609" s="7"/>
      <c r="N609" s="7"/>
      <c r="O609" s="6"/>
      <c r="P609" s="6"/>
      <c r="Q609" s="6"/>
      <c r="R609" s="6"/>
      <c r="S609" s="7"/>
      <c r="T609" s="6"/>
      <c r="U609" s="8">
        <f>IF(OR(A609="",F609&lt;&gt;"Active"),"",IF(G609="Completed","Completed",IF(H609="","Missing deadline",IF(H609&lt;TODAY(),"Overdue learning",IF(H609&lt;=TODAY()+30,"Due within 30 days","Scheduled")))))</f>
        <v/>
      </c>
      <c r="V609" s="8">
        <f>IF(OR(A609="",F609&lt;&gt;"Active"),"",IF(G609&lt;&gt;"Completed","Not yet completed",IF(J609="","Missing review date",IF(J609&lt;TODAY(),"Review overdue",IF(J609&lt;=TODAY()+30,"Review within 30 days","Scheduled")))))</f>
        <v/>
      </c>
      <c r="W609" s="8">
        <f>IF(OR(A609="",F609&lt;&gt;"Active"),"",IF(K609="No","Not required",IF(K609&lt;&gt;"Yes","Check requirement",IF(L609="Further support needed","Competence concern",IF(L609="Competence confirmed","Confirmed",IF(M609="","Missing assessment due",IF(M609&lt;TODAY(),"Assessment overdue","Assessment outstanding")))))))</f>
        <v/>
      </c>
      <c r="X609" s="8">
        <f>IF(OR(A609="",F609&lt;&gt;"Active"),"",IF(T609="Closed","Closed",IF(AND(T609="Not needed",Q609="",R609="",S609=""),"No action",IF(OR(Q609="",R609="",S609="",T609&lt;&gt;"Open"),"Check action details",IF(S609&lt;TODAY(),"Action overdue","Action open")))))</f>
        <v/>
      </c>
      <c r="Y609" s="8">
        <f>IF(COUNTA(A609:T609)=0,"",IF(F609="Archived","Archived",IF(OR(A609="",B609="",C609="",D609="",E609="",F609&lt;&gt;"Active",COUNTIF(Roles,B609)=0,COUNTIF(Branches,C609)=0,COUNTIF(LearningStatuses,G609)=0,COUNTIF(AssessmentRequired,K609)=0,COUNTIF(AssessmentStatuses,L609)=0,COUNTIF(ActionStatuses,T609)=0,AND(H609&lt;&gt;"",NOT(ISNUMBER(H609))),AND(I609&lt;&gt;"",OR(NOT(ISNUMBER(I609)),I609&gt;TODAY())),AND(J609&lt;&gt;"",NOT(ISNUMBER(J609))),AND(M609&lt;&gt;"",NOT(ISNUMBER(M609))),AND(N609&lt;&gt;"",OR(NOT(ISNUMBER(N609)),N609&gt;TODAY())),AND(S609&lt;&gt;"",NOT(ISNUMBER(S609))),AND(G609="Completed",OR(I609="",P609="",J609="")),AND(G609&lt;&gt;"Completed",OR(I609&lt;&gt;"",H609="")),AND(K609="No",L609&lt;&gt;"Not required"),AND(K609="Yes",OR(L609="Not required",AND(L609&lt;&gt;"Competence confirmed",M609=""))),AND(OR(L609="Competence confirmed",L609="Further support needed"),OR(N609="",O609="",P609="")),AND(L609="Further support needed",T609&lt;&gt;"Open"),X609="Check action details",AND(T609="Closed",OR(Q609="",R609="",P609=""))),"Check required fields/dates","Recorded - verify evidence")))</f>
        <v/>
      </c>
    </row>
    <row r="610" spans="1:25" ht="32" customHeight="1">
      <c r="A610" s="6"/>
      <c r="B610" s="6"/>
      <c r="C610" s="6"/>
      <c r="D610" s="6"/>
      <c r="E610" s="6"/>
      <c r="F610" s="6"/>
      <c r="G610" s="6"/>
      <c r="H610" s="7"/>
      <c r="I610" s="7"/>
      <c r="J610" s="7"/>
      <c r="K610" s="6"/>
      <c r="L610" s="6"/>
      <c r="M610" s="7"/>
      <c r="N610" s="7"/>
      <c r="O610" s="6"/>
      <c r="P610" s="6"/>
      <c r="Q610" s="6"/>
      <c r="R610" s="6"/>
      <c r="S610" s="7"/>
      <c r="T610" s="6"/>
      <c r="U610" s="8">
        <f>IF(OR(A610="",F610&lt;&gt;"Active"),"",IF(G610="Completed","Completed",IF(H610="","Missing deadline",IF(H610&lt;TODAY(),"Overdue learning",IF(H610&lt;=TODAY()+30,"Due within 30 days","Scheduled")))))</f>
        <v/>
      </c>
      <c r="V610" s="8">
        <f>IF(OR(A610="",F610&lt;&gt;"Active"),"",IF(G610&lt;&gt;"Completed","Not yet completed",IF(J610="","Missing review date",IF(J610&lt;TODAY(),"Review overdue",IF(J610&lt;=TODAY()+30,"Review within 30 days","Scheduled")))))</f>
        <v/>
      </c>
      <c r="W610" s="8">
        <f>IF(OR(A610="",F610&lt;&gt;"Active"),"",IF(K610="No","Not required",IF(K610&lt;&gt;"Yes","Check requirement",IF(L610="Further support needed","Competence concern",IF(L610="Competence confirmed","Confirmed",IF(M610="","Missing assessment due",IF(M610&lt;TODAY(),"Assessment overdue","Assessment outstanding")))))))</f>
        <v/>
      </c>
      <c r="X610" s="8">
        <f>IF(OR(A610="",F610&lt;&gt;"Active"),"",IF(T610="Closed","Closed",IF(AND(T610="Not needed",Q610="",R610="",S610=""),"No action",IF(OR(Q610="",R610="",S610="",T610&lt;&gt;"Open"),"Check action details",IF(S610&lt;TODAY(),"Action overdue","Action open")))))</f>
        <v/>
      </c>
      <c r="Y610" s="8">
        <f>IF(COUNTA(A610:T610)=0,"",IF(F610="Archived","Archived",IF(OR(A610="",B610="",C610="",D610="",E610="",F610&lt;&gt;"Active",COUNTIF(Roles,B610)=0,COUNTIF(Branches,C610)=0,COUNTIF(LearningStatuses,G610)=0,COUNTIF(AssessmentRequired,K610)=0,COUNTIF(AssessmentStatuses,L610)=0,COUNTIF(ActionStatuses,T610)=0,AND(H610&lt;&gt;"",NOT(ISNUMBER(H610))),AND(I610&lt;&gt;"",OR(NOT(ISNUMBER(I610)),I610&gt;TODAY())),AND(J610&lt;&gt;"",NOT(ISNUMBER(J610))),AND(M610&lt;&gt;"",NOT(ISNUMBER(M610))),AND(N610&lt;&gt;"",OR(NOT(ISNUMBER(N610)),N610&gt;TODAY())),AND(S610&lt;&gt;"",NOT(ISNUMBER(S610))),AND(G610="Completed",OR(I610="",P610="",J610="")),AND(G610&lt;&gt;"Completed",OR(I610&lt;&gt;"",H610="")),AND(K610="No",L610&lt;&gt;"Not required"),AND(K610="Yes",OR(L610="Not required",AND(L610&lt;&gt;"Competence confirmed",M610=""))),AND(OR(L610="Competence confirmed",L610="Further support needed"),OR(N610="",O610="",P610="")),AND(L610="Further support needed",T610&lt;&gt;"Open"),X610="Check action details",AND(T610="Closed",OR(Q610="",R610="",P610=""))),"Check required fields/dates","Recorded - verify evidence")))</f>
        <v/>
      </c>
    </row>
    <row r="611" spans="1:25" ht="32" customHeight="1">
      <c r="A611" s="6"/>
      <c r="B611" s="6"/>
      <c r="C611" s="6"/>
      <c r="D611" s="6"/>
      <c r="E611" s="6"/>
      <c r="F611" s="6"/>
      <c r="G611" s="6"/>
      <c r="H611" s="7"/>
      <c r="I611" s="7"/>
      <c r="J611" s="7"/>
      <c r="K611" s="6"/>
      <c r="L611" s="6"/>
      <c r="M611" s="7"/>
      <c r="N611" s="7"/>
      <c r="O611" s="6"/>
      <c r="P611" s="6"/>
      <c r="Q611" s="6"/>
      <c r="R611" s="6"/>
      <c r="S611" s="7"/>
      <c r="T611" s="6"/>
      <c r="U611" s="8">
        <f>IF(OR(A611="",F611&lt;&gt;"Active"),"",IF(G611="Completed","Completed",IF(H611="","Missing deadline",IF(H611&lt;TODAY(),"Overdue learning",IF(H611&lt;=TODAY()+30,"Due within 30 days","Scheduled")))))</f>
        <v/>
      </c>
      <c r="V611" s="8">
        <f>IF(OR(A611="",F611&lt;&gt;"Active"),"",IF(G611&lt;&gt;"Completed","Not yet completed",IF(J611="","Missing review date",IF(J611&lt;TODAY(),"Review overdue",IF(J611&lt;=TODAY()+30,"Review within 30 days","Scheduled")))))</f>
        <v/>
      </c>
      <c r="W611" s="8">
        <f>IF(OR(A611="",F611&lt;&gt;"Active"),"",IF(K611="No","Not required",IF(K611&lt;&gt;"Yes","Check requirement",IF(L611="Further support needed","Competence concern",IF(L611="Competence confirmed","Confirmed",IF(M611="","Missing assessment due",IF(M611&lt;TODAY(),"Assessment overdue","Assessment outstanding")))))))</f>
        <v/>
      </c>
      <c r="X611" s="8">
        <f>IF(OR(A611="",F611&lt;&gt;"Active"),"",IF(T611="Closed","Closed",IF(AND(T611="Not needed",Q611="",R611="",S611=""),"No action",IF(OR(Q611="",R611="",S611="",T611&lt;&gt;"Open"),"Check action details",IF(S611&lt;TODAY(),"Action overdue","Action open")))))</f>
        <v/>
      </c>
      <c r="Y611" s="8">
        <f>IF(COUNTA(A611:T611)=0,"",IF(F611="Archived","Archived",IF(OR(A611="",B611="",C611="",D611="",E611="",F611&lt;&gt;"Active",COUNTIF(Roles,B611)=0,COUNTIF(Branches,C611)=0,COUNTIF(LearningStatuses,G611)=0,COUNTIF(AssessmentRequired,K611)=0,COUNTIF(AssessmentStatuses,L611)=0,COUNTIF(ActionStatuses,T611)=0,AND(H611&lt;&gt;"",NOT(ISNUMBER(H611))),AND(I611&lt;&gt;"",OR(NOT(ISNUMBER(I611)),I611&gt;TODAY())),AND(J611&lt;&gt;"",NOT(ISNUMBER(J611))),AND(M611&lt;&gt;"",NOT(ISNUMBER(M611))),AND(N611&lt;&gt;"",OR(NOT(ISNUMBER(N611)),N611&gt;TODAY())),AND(S611&lt;&gt;"",NOT(ISNUMBER(S611))),AND(G611="Completed",OR(I611="",P611="",J611="")),AND(G611&lt;&gt;"Completed",OR(I611&lt;&gt;"",H611="")),AND(K611="No",L611&lt;&gt;"Not required"),AND(K611="Yes",OR(L611="Not required",AND(L611&lt;&gt;"Competence confirmed",M611=""))),AND(OR(L611="Competence confirmed",L611="Further support needed"),OR(N611="",O611="",P611="")),AND(L611="Further support needed",T611&lt;&gt;"Open"),X611="Check action details",AND(T611="Closed",OR(Q611="",R611="",P611=""))),"Check required fields/dates","Recorded - verify evidence")))</f>
        <v/>
      </c>
    </row>
    <row r="612" spans="1:25" ht="32" customHeight="1">
      <c r="A612" s="6"/>
      <c r="B612" s="6"/>
      <c r="C612" s="6"/>
      <c r="D612" s="6"/>
      <c r="E612" s="6"/>
      <c r="F612" s="6"/>
      <c r="G612" s="6"/>
      <c r="H612" s="7"/>
      <c r="I612" s="7"/>
      <c r="J612" s="7"/>
      <c r="K612" s="6"/>
      <c r="L612" s="6"/>
      <c r="M612" s="7"/>
      <c r="N612" s="7"/>
      <c r="O612" s="6"/>
      <c r="P612" s="6"/>
      <c r="Q612" s="6"/>
      <c r="R612" s="6"/>
      <c r="S612" s="7"/>
      <c r="T612" s="6"/>
      <c r="U612" s="8">
        <f>IF(OR(A612="",F612&lt;&gt;"Active"),"",IF(G612="Completed","Completed",IF(H612="","Missing deadline",IF(H612&lt;TODAY(),"Overdue learning",IF(H612&lt;=TODAY()+30,"Due within 30 days","Scheduled")))))</f>
        <v/>
      </c>
      <c r="V612" s="8">
        <f>IF(OR(A612="",F612&lt;&gt;"Active"),"",IF(G612&lt;&gt;"Completed","Not yet completed",IF(J612="","Missing review date",IF(J612&lt;TODAY(),"Review overdue",IF(J612&lt;=TODAY()+30,"Review within 30 days","Scheduled")))))</f>
        <v/>
      </c>
      <c r="W612" s="8">
        <f>IF(OR(A612="",F612&lt;&gt;"Active"),"",IF(K612="No","Not required",IF(K612&lt;&gt;"Yes","Check requirement",IF(L612="Further support needed","Competence concern",IF(L612="Competence confirmed","Confirmed",IF(M612="","Missing assessment due",IF(M612&lt;TODAY(),"Assessment overdue","Assessment outstanding")))))))</f>
        <v/>
      </c>
      <c r="X612" s="8">
        <f>IF(OR(A612="",F612&lt;&gt;"Active"),"",IF(T612="Closed","Closed",IF(AND(T612="Not needed",Q612="",R612="",S612=""),"No action",IF(OR(Q612="",R612="",S612="",T612&lt;&gt;"Open"),"Check action details",IF(S612&lt;TODAY(),"Action overdue","Action open")))))</f>
        <v/>
      </c>
      <c r="Y612" s="8">
        <f>IF(COUNTA(A612:T612)=0,"",IF(F612="Archived","Archived",IF(OR(A612="",B612="",C612="",D612="",E612="",F612&lt;&gt;"Active",COUNTIF(Roles,B612)=0,COUNTIF(Branches,C612)=0,COUNTIF(LearningStatuses,G612)=0,COUNTIF(AssessmentRequired,K612)=0,COUNTIF(AssessmentStatuses,L612)=0,COUNTIF(ActionStatuses,T612)=0,AND(H612&lt;&gt;"",NOT(ISNUMBER(H612))),AND(I612&lt;&gt;"",OR(NOT(ISNUMBER(I612)),I612&gt;TODAY())),AND(J612&lt;&gt;"",NOT(ISNUMBER(J612))),AND(M612&lt;&gt;"",NOT(ISNUMBER(M612))),AND(N612&lt;&gt;"",OR(NOT(ISNUMBER(N612)),N612&gt;TODAY())),AND(S612&lt;&gt;"",NOT(ISNUMBER(S612))),AND(G612="Completed",OR(I612="",P612="",J612="")),AND(G612&lt;&gt;"Completed",OR(I612&lt;&gt;"",H612="")),AND(K612="No",L612&lt;&gt;"Not required"),AND(K612="Yes",OR(L612="Not required",AND(L612&lt;&gt;"Competence confirmed",M612=""))),AND(OR(L612="Competence confirmed",L612="Further support needed"),OR(N612="",O612="",P612="")),AND(L612="Further support needed",T612&lt;&gt;"Open"),X612="Check action details",AND(T612="Closed",OR(Q612="",R612="",P612=""))),"Check required fields/dates","Recorded - verify evidence")))</f>
        <v/>
      </c>
    </row>
    <row r="613" spans="1:25" ht="32" customHeight="1">
      <c r="A613" s="6"/>
      <c r="B613" s="6"/>
      <c r="C613" s="6"/>
      <c r="D613" s="6"/>
      <c r="E613" s="6"/>
      <c r="F613" s="6"/>
      <c r="G613" s="6"/>
      <c r="H613" s="7"/>
      <c r="I613" s="7"/>
      <c r="J613" s="7"/>
      <c r="K613" s="6"/>
      <c r="L613" s="6"/>
      <c r="M613" s="7"/>
      <c r="N613" s="7"/>
      <c r="O613" s="6"/>
      <c r="P613" s="6"/>
      <c r="Q613" s="6"/>
      <c r="R613" s="6"/>
      <c r="S613" s="7"/>
      <c r="T613" s="6"/>
      <c r="U613" s="8">
        <f>IF(OR(A613="",F613&lt;&gt;"Active"),"",IF(G613="Completed","Completed",IF(H613="","Missing deadline",IF(H613&lt;TODAY(),"Overdue learning",IF(H613&lt;=TODAY()+30,"Due within 30 days","Scheduled")))))</f>
        <v/>
      </c>
      <c r="V613" s="8">
        <f>IF(OR(A613="",F613&lt;&gt;"Active"),"",IF(G613&lt;&gt;"Completed","Not yet completed",IF(J613="","Missing review date",IF(J613&lt;TODAY(),"Review overdue",IF(J613&lt;=TODAY()+30,"Review within 30 days","Scheduled")))))</f>
        <v/>
      </c>
      <c r="W613" s="8">
        <f>IF(OR(A613="",F613&lt;&gt;"Active"),"",IF(K613="No","Not required",IF(K613&lt;&gt;"Yes","Check requirement",IF(L613="Further support needed","Competence concern",IF(L613="Competence confirmed","Confirmed",IF(M613="","Missing assessment due",IF(M613&lt;TODAY(),"Assessment overdue","Assessment outstanding")))))))</f>
        <v/>
      </c>
      <c r="X613" s="8">
        <f>IF(OR(A613="",F613&lt;&gt;"Active"),"",IF(T613="Closed","Closed",IF(AND(T613="Not needed",Q613="",R613="",S613=""),"No action",IF(OR(Q613="",R613="",S613="",T613&lt;&gt;"Open"),"Check action details",IF(S613&lt;TODAY(),"Action overdue","Action open")))))</f>
        <v/>
      </c>
      <c r="Y613" s="8">
        <f>IF(COUNTA(A613:T613)=0,"",IF(F613="Archived","Archived",IF(OR(A613="",B613="",C613="",D613="",E613="",F613&lt;&gt;"Active",COUNTIF(Roles,B613)=0,COUNTIF(Branches,C613)=0,COUNTIF(LearningStatuses,G613)=0,COUNTIF(AssessmentRequired,K613)=0,COUNTIF(AssessmentStatuses,L613)=0,COUNTIF(ActionStatuses,T613)=0,AND(H613&lt;&gt;"",NOT(ISNUMBER(H613))),AND(I613&lt;&gt;"",OR(NOT(ISNUMBER(I613)),I613&gt;TODAY())),AND(J613&lt;&gt;"",NOT(ISNUMBER(J613))),AND(M613&lt;&gt;"",NOT(ISNUMBER(M613))),AND(N613&lt;&gt;"",OR(NOT(ISNUMBER(N613)),N613&gt;TODAY())),AND(S613&lt;&gt;"",NOT(ISNUMBER(S613))),AND(G613="Completed",OR(I613="",P613="",J613="")),AND(G613&lt;&gt;"Completed",OR(I613&lt;&gt;"",H613="")),AND(K613="No",L613&lt;&gt;"Not required"),AND(K613="Yes",OR(L613="Not required",AND(L613&lt;&gt;"Competence confirmed",M613=""))),AND(OR(L613="Competence confirmed",L613="Further support needed"),OR(N613="",O613="",P613="")),AND(L613="Further support needed",T613&lt;&gt;"Open"),X613="Check action details",AND(T613="Closed",OR(Q613="",R613="",P613=""))),"Check required fields/dates","Recorded - verify evidence")))</f>
        <v/>
      </c>
    </row>
    <row r="614" spans="1:25" ht="32" customHeight="1">
      <c r="A614" s="6"/>
      <c r="B614" s="6"/>
      <c r="C614" s="6"/>
      <c r="D614" s="6"/>
      <c r="E614" s="6"/>
      <c r="F614" s="6"/>
      <c r="G614" s="6"/>
      <c r="H614" s="7"/>
      <c r="I614" s="7"/>
      <c r="J614" s="7"/>
      <c r="K614" s="6"/>
      <c r="L614" s="6"/>
      <c r="M614" s="7"/>
      <c r="N614" s="7"/>
      <c r="O614" s="6"/>
      <c r="P614" s="6"/>
      <c r="Q614" s="6"/>
      <c r="R614" s="6"/>
      <c r="S614" s="7"/>
      <c r="T614" s="6"/>
      <c r="U614" s="8">
        <f>IF(OR(A614="",F614&lt;&gt;"Active"),"",IF(G614="Completed","Completed",IF(H614="","Missing deadline",IF(H614&lt;TODAY(),"Overdue learning",IF(H614&lt;=TODAY()+30,"Due within 30 days","Scheduled")))))</f>
        <v/>
      </c>
      <c r="V614" s="8">
        <f>IF(OR(A614="",F614&lt;&gt;"Active"),"",IF(G614&lt;&gt;"Completed","Not yet completed",IF(J614="","Missing review date",IF(J614&lt;TODAY(),"Review overdue",IF(J614&lt;=TODAY()+30,"Review within 30 days","Scheduled")))))</f>
        <v/>
      </c>
      <c r="W614" s="8">
        <f>IF(OR(A614="",F614&lt;&gt;"Active"),"",IF(K614="No","Not required",IF(K614&lt;&gt;"Yes","Check requirement",IF(L614="Further support needed","Competence concern",IF(L614="Competence confirmed","Confirmed",IF(M614="","Missing assessment due",IF(M614&lt;TODAY(),"Assessment overdue","Assessment outstanding")))))))</f>
        <v/>
      </c>
      <c r="X614" s="8">
        <f>IF(OR(A614="",F614&lt;&gt;"Active"),"",IF(T614="Closed","Closed",IF(AND(T614="Not needed",Q614="",R614="",S614=""),"No action",IF(OR(Q614="",R614="",S614="",T614&lt;&gt;"Open"),"Check action details",IF(S614&lt;TODAY(),"Action overdue","Action open")))))</f>
        <v/>
      </c>
      <c r="Y614" s="8">
        <f>IF(COUNTA(A614:T614)=0,"",IF(F614="Archived","Archived",IF(OR(A614="",B614="",C614="",D614="",E614="",F614&lt;&gt;"Active",COUNTIF(Roles,B614)=0,COUNTIF(Branches,C614)=0,COUNTIF(LearningStatuses,G614)=0,COUNTIF(AssessmentRequired,K614)=0,COUNTIF(AssessmentStatuses,L614)=0,COUNTIF(ActionStatuses,T614)=0,AND(H614&lt;&gt;"",NOT(ISNUMBER(H614))),AND(I614&lt;&gt;"",OR(NOT(ISNUMBER(I614)),I614&gt;TODAY())),AND(J614&lt;&gt;"",NOT(ISNUMBER(J614))),AND(M614&lt;&gt;"",NOT(ISNUMBER(M614))),AND(N614&lt;&gt;"",OR(NOT(ISNUMBER(N614)),N614&gt;TODAY())),AND(S614&lt;&gt;"",NOT(ISNUMBER(S614))),AND(G614="Completed",OR(I614="",P614="",J614="")),AND(G614&lt;&gt;"Completed",OR(I614&lt;&gt;"",H614="")),AND(K614="No",L614&lt;&gt;"Not required"),AND(K614="Yes",OR(L614="Not required",AND(L614&lt;&gt;"Competence confirmed",M614=""))),AND(OR(L614="Competence confirmed",L614="Further support needed"),OR(N614="",O614="",P614="")),AND(L614="Further support needed",T614&lt;&gt;"Open"),X614="Check action details",AND(T614="Closed",OR(Q614="",R614="",P614=""))),"Check required fields/dates","Recorded - verify evidence")))</f>
        <v/>
      </c>
    </row>
    <row r="615" spans="1:25" ht="32" customHeight="1">
      <c r="A615" s="6"/>
      <c r="B615" s="6"/>
      <c r="C615" s="6"/>
      <c r="D615" s="6"/>
      <c r="E615" s="6"/>
      <c r="F615" s="6"/>
      <c r="G615" s="6"/>
      <c r="H615" s="7"/>
      <c r="I615" s="7"/>
      <c r="J615" s="7"/>
      <c r="K615" s="6"/>
      <c r="L615" s="6"/>
      <c r="M615" s="7"/>
      <c r="N615" s="7"/>
      <c r="O615" s="6"/>
      <c r="P615" s="6"/>
      <c r="Q615" s="6"/>
      <c r="R615" s="6"/>
      <c r="S615" s="7"/>
      <c r="T615" s="6"/>
      <c r="U615" s="8">
        <f>IF(OR(A615="",F615&lt;&gt;"Active"),"",IF(G615="Completed","Completed",IF(H615="","Missing deadline",IF(H615&lt;TODAY(),"Overdue learning",IF(H615&lt;=TODAY()+30,"Due within 30 days","Scheduled")))))</f>
        <v/>
      </c>
      <c r="V615" s="8">
        <f>IF(OR(A615="",F615&lt;&gt;"Active"),"",IF(G615&lt;&gt;"Completed","Not yet completed",IF(J615="","Missing review date",IF(J615&lt;TODAY(),"Review overdue",IF(J615&lt;=TODAY()+30,"Review within 30 days","Scheduled")))))</f>
        <v/>
      </c>
      <c r="W615" s="8">
        <f>IF(OR(A615="",F615&lt;&gt;"Active"),"",IF(K615="No","Not required",IF(K615&lt;&gt;"Yes","Check requirement",IF(L615="Further support needed","Competence concern",IF(L615="Competence confirmed","Confirmed",IF(M615="","Missing assessment due",IF(M615&lt;TODAY(),"Assessment overdue","Assessment outstanding")))))))</f>
        <v/>
      </c>
      <c r="X615" s="8">
        <f>IF(OR(A615="",F615&lt;&gt;"Active"),"",IF(T615="Closed","Closed",IF(AND(T615="Not needed",Q615="",R615="",S615=""),"No action",IF(OR(Q615="",R615="",S615="",T615&lt;&gt;"Open"),"Check action details",IF(S615&lt;TODAY(),"Action overdue","Action open")))))</f>
        <v/>
      </c>
      <c r="Y615" s="8">
        <f>IF(COUNTA(A615:T615)=0,"",IF(F615="Archived","Archived",IF(OR(A615="",B615="",C615="",D615="",E615="",F615&lt;&gt;"Active",COUNTIF(Roles,B615)=0,COUNTIF(Branches,C615)=0,COUNTIF(LearningStatuses,G615)=0,COUNTIF(AssessmentRequired,K615)=0,COUNTIF(AssessmentStatuses,L615)=0,COUNTIF(ActionStatuses,T615)=0,AND(H615&lt;&gt;"",NOT(ISNUMBER(H615))),AND(I615&lt;&gt;"",OR(NOT(ISNUMBER(I615)),I615&gt;TODAY())),AND(J615&lt;&gt;"",NOT(ISNUMBER(J615))),AND(M615&lt;&gt;"",NOT(ISNUMBER(M615))),AND(N615&lt;&gt;"",OR(NOT(ISNUMBER(N615)),N615&gt;TODAY())),AND(S615&lt;&gt;"",NOT(ISNUMBER(S615))),AND(G615="Completed",OR(I615="",P615="",J615="")),AND(G615&lt;&gt;"Completed",OR(I615&lt;&gt;"",H615="")),AND(K615="No",L615&lt;&gt;"Not required"),AND(K615="Yes",OR(L615="Not required",AND(L615&lt;&gt;"Competence confirmed",M615=""))),AND(OR(L615="Competence confirmed",L615="Further support needed"),OR(N615="",O615="",P615="")),AND(L615="Further support needed",T615&lt;&gt;"Open"),X615="Check action details",AND(T615="Closed",OR(Q615="",R615="",P615=""))),"Check required fields/dates","Recorded - verify evidence")))</f>
        <v/>
      </c>
    </row>
    <row r="616" spans="1:25" ht="32" customHeight="1">
      <c r="A616" s="6"/>
      <c r="B616" s="6"/>
      <c r="C616" s="6"/>
      <c r="D616" s="6"/>
      <c r="E616" s="6"/>
      <c r="F616" s="6"/>
      <c r="G616" s="6"/>
      <c r="H616" s="7"/>
      <c r="I616" s="7"/>
      <c r="J616" s="7"/>
      <c r="K616" s="6"/>
      <c r="L616" s="6"/>
      <c r="M616" s="7"/>
      <c r="N616" s="7"/>
      <c r="O616" s="6"/>
      <c r="P616" s="6"/>
      <c r="Q616" s="6"/>
      <c r="R616" s="6"/>
      <c r="S616" s="7"/>
      <c r="T616" s="6"/>
      <c r="U616" s="8">
        <f>IF(OR(A616="",F616&lt;&gt;"Active"),"",IF(G616="Completed","Completed",IF(H616="","Missing deadline",IF(H616&lt;TODAY(),"Overdue learning",IF(H616&lt;=TODAY()+30,"Due within 30 days","Scheduled")))))</f>
        <v/>
      </c>
      <c r="V616" s="8">
        <f>IF(OR(A616="",F616&lt;&gt;"Active"),"",IF(G616&lt;&gt;"Completed","Not yet completed",IF(J616="","Missing review date",IF(J616&lt;TODAY(),"Review overdue",IF(J616&lt;=TODAY()+30,"Review within 30 days","Scheduled")))))</f>
        <v/>
      </c>
      <c r="W616" s="8">
        <f>IF(OR(A616="",F616&lt;&gt;"Active"),"",IF(K616="No","Not required",IF(K616&lt;&gt;"Yes","Check requirement",IF(L616="Further support needed","Competence concern",IF(L616="Competence confirmed","Confirmed",IF(M616="","Missing assessment due",IF(M616&lt;TODAY(),"Assessment overdue","Assessment outstanding")))))))</f>
        <v/>
      </c>
      <c r="X616" s="8">
        <f>IF(OR(A616="",F616&lt;&gt;"Active"),"",IF(T616="Closed","Closed",IF(AND(T616="Not needed",Q616="",R616="",S616=""),"No action",IF(OR(Q616="",R616="",S616="",T616&lt;&gt;"Open"),"Check action details",IF(S616&lt;TODAY(),"Action overdue","Action open")))))</f>
        <v/>
      </c>
      <c r="Y616" s="8">
        <f>IF(COUNTA(A616:T616)=0,"",IF(F616="Archived","Archived",IF(OR(A616="",B616="",C616="",D616="",E616="",F616&lt;&gt;"Active",COUNTIF(Roles,B616)=0,COUNTIF(Branches,C616)=0,COUNTIF(LearningStatuses,G616)=0,COUNTIF(AssessmentRequired,K616)=0,COUNTIF(AssessmentStatuses,L616)=0,COUNTIF(ActionStatuses,T616)=0,AND(H616&lt;&gt;"",NOT(ISNUMBER(H616))),AND(I616&lt;&gt;"",OR(NOT(ISNUMBER(I616)),I616&gt;TODAY())),AND(J616&lt;&gt;"",NOT(ISNUMBER(J616))),AND(M616&lt;&gt;"",NOT(ISNUMBER(M616))),AND(N616&lt;&gt;"",OR(NOT(ISNUMBER(N616)),N616&gt;TODAY())),AND(S616&lt;&gt;"",NOT(ISNUMBER(S616))),AND(G616="Completed",OR(I616="",P616="",J616="")),AND(G616&lt;&gt;"Completed",OR(I616&lt;&gt;"",H616="")),AND(K616="No",L616&lt;&gt;"Not required"),AND(K616="Yes",OR(L616="Not required",AND(L616&lt;&gt;"Competence confirmed",M616=""))),AND(OR(L616="Competence confirmed",L616="Further support needed"),OR(N616="",O616="",P616="")),AND(L616="Further support needed",T616&lt;&gt;"Open"),X616="Check action details",AND(T616="Closed",OR(Q616="",R616="",P616=""))),"Check required fields/dates","Recorded - verify evidence")))</f>
        <v/>
      </c>
    </row>
    <row r="617" spans="1:25" ht="32" customHeight="1">
      <c r="A617" s="6"/>
      <c r="B617" s="6"/>
      <c r="C617" s="6"/>
      <c r="D617" s="6"/>
      <c r="E617" s="6"/>
      <c r="F617" s="6"/>
      <c r="G617" s="6"/>
      <c r="H617" s="7"/>
      <c r="I617" s="7"/>
      <c r="J617" s="7"/>
      <c r="K617" s="6"/>
      <c r="L617" s="6"/>
      <c r="M617" s="7"/>
      <c r="N617" s="7"/>
      <c r="O617" s="6"/>
      <c r="P617" s="6"/>
      <c r="Q617" s="6"/>
      <c r="R617" s="6"/>
      <c r="S617" s="7"/>
      <c r="T617" s="6"/>
      <c r="U617" s="8">
        <f>IF(OR(A617="",F617&lt;&gt;"Active"),"",IF(G617="Completed","Completed",IF(H617="","Missing deadline",IF(H617&lt;TODAY(),"Overdue learning",IF(H617&lt;=TODAY()+30,"Due within 30 days","Scheduled")))))</f>
        <v/>
      </c>
      <c r="V617" s="8">
        <f>IF(OR(A617="",F617&lt;&gt;"Active"),"",IF(G617&lt;&gt;"Completed","Not yet completed",IF(J617="","Missing review date",IF(J617&lt;TODAY(),"Review overdue",IF(J617&lt;=TODAY()+30,"Review within 30 days","Scheduled")))))</f>
        <v/>
      </c>
      <c r="W617" s="8">
        <f>IF(OR(A617="",F617&lt;&gt;"Active"),"",IF(K617="No","Not required",IF(K617&lt;&gt;"Yes","Check requirement",IF(L617="Further support needed","Competence concern",IF(L617="Competence confirmed","Confirmed",IF(M617="","Missing assessment due",IF(M617&lt;TODAY(),"Assessment overdue","Assessment outstanding")))))))</f>
        <v/>
      </c>
      <c r="X617" s="8">
        <f>IF(OR(A617="",F617&lt;&gt;"Active"),"",IF(T617="Closed","Closed",IF(AND(T617="Not needed",Q617="",R617="",S617=""),"No action",IF(OR(Q617="",R617="",S617="",T617&lt;&gt;"Open"),"Check action details",IF(S617&lt;TODAY(),"Action overdue","Action open")))))</f>
        <v/>
      </c>
      <c r="Y617" s="8">
        <f>IF(COUNTA(A617:T617)=0,"",IF(F617="Archived","Archived",IF(OR(A617="",B617="",C617="",D617="",E617="",F617&lt;&gt;"Active",COUNTIF(Roles,B617)=0,COUNTIF(Branches,C617)=0,COUNTIF(LearningStatuses,G617)=0,COUNTIF(AssessmentRequired,K617)=0,COUNTIF(AssessmentStatuses,L617)=0,COUNTIF(ActionStatuses,T617)=0,AND(H617&lt;&gt;"",NOT(ISNUMBER(H617))),AND(I617&lt;&gt;"",OR(NOT(ISNUMBER(I617)),I617&gt;TODAY())),AND(J617&lt;&gt;"",NOT(ISNUMBER(J617))),AND(M617&lt;&gt;"",NOT(ISNUMBER(M617))),AND(N617&lt;&gt;"",OR(NOT(ISNUMBER(N617)),N617&gt;TODAY())),AND(S617&lt;&gt;"",NOT(ISNUMBER(S617))),AND(G617="Completed",OR(I617="",P617="",J617="")),AND(G617&lt;&gt;"Completed",OR(I617&lt;&gt;"",H617="")),AND(K617="No",L617&lt;&gt;"Not required"),AND(K617="Yes",OR(L617="Not required",AND(L617&lt;&gt;"Competence confirmed",M617=""))),AND(OR(L617="Competence confirmed",L617="Further support needed"),OR(N617="",O617="",P617="")),AND(L617="Further support needed",T617&lt;&gt;"Open"),X617="Check action details",AND(T617="Closed",OR(Q617="",R617="",P617=""))),"Check required fields/dates","Recorded - verify evidence")))</f>
        <v/>
      </c>
    </row>
    <row r="618" spans="1:25" ht="32" customHeight="1">
      <c r="A618" s="6"/>
      <c r="B618" s="6"/>
      <c r="C618" s="6"/>
      <c r="D618" s="6"/>
      <c r="E618" s="6"/>
      <c r="F618" s="6"/>
      <c r="G618" s="6"/>
      <c r="H618" s="7"/>
      <c r="I618" s="7"/>
      <c r="J618" s="7"/>
      <c r="K618" s="6"/>
      <c r="L618" s="6"/>
      <c r="M618" s="7"/>
      <c r="N618" s="7"/>
      <c r="O618" s="6"/>
      <c r="P618" s="6"/>
      <c r="Q618" s="6"/>
      <c r="R618" s="6"/>
      <c r="S618" s="7"/>
      <c r="T618" s="6"/>
      <c r="U618" s="8">
        <f>IF(OR(A618="",F618&lt;&gt;"Active"),"",IF(G618="Completed","Completed",IF(H618="","Missing deadline",IF(H618&lt;TODAY(),"Overdue learning",IF(H618&lt;=TODAY()+30,"Due within 30 days","Scheduled")))))</f>
        <v/>
      </c>
      <c r="V618" s="8">
        <f>IF(OR(A618="",F618&lt;&gt;"Active"),"",IF(G618&lt;&gt;"Completed","Not yet completed",IF(J618="","Missing review date",IF(J618&lt;TODAY(),"Review overdue",IF(J618&lt;=TODAY()+30,"Review within 30 days","Scheduled")))))</f>
        <v/>
      </c>
      <c r="W618" s="8">
        <f>IF(OR(A618="",F618&lt;&gt;"Active"),"",IF(K618="No","Not required",IF(K618&lt;&gt;"Yes","Check requirement",IF(L618="Further support needed","Competence concern",IF(L618="Competence confirmed","Confirmed",IF(M618="","Missing assessment due",IF(M618&lt;TODAY(),"Assessment overdue","Assessment outstanding")))))))</f>
        <v/>
      </c>
      <c r="X618" s="8">
        <f>IF(OR(A618="",F618&lt;&gt;"Active"),"",IF(T618="Closed","Closed",IF(AND(T618="Not needed",Q618="",R618="",S618=""),"No action",IF(OR(Q618="",R618="",S618="",T618&lt;&gt;"Open"),"Check action details",IF(S618&lt;TODAY(),"Action overdue","Action open")))))</f>
        <v/>
      </c>
      <c r="Y618" s="8">
        <f>IF(COUNTA(A618:T618)=0,"",IF(F618="Archived","Archived",IF(OR(A618="",B618="",C618="",D618="",E618="",F618&lt;&gt;"Active",COUNTIF(Roles,B618)=0,COUNTIF(Branches,C618)=0,COUNTIF(LearningStatuses,G618)=0,COUNTIF(AssessmentRequired,K618)=0,COUNTIF(AssessmentStatuses,L618)=0,COUNTIF(ActionStatuses,T618)=0,AND(H618&lt;&gt;"",NOT(ISNUMBER(H618))),AND(I618&lt;&gt;"",OR(NOT(ISNUMBER(I618)),I618&gt;TODAY())),AND(J618&lt;&gt;"",NOT(ISNUMBER(J618))),AND(M618&lt;&gt;"",NOT(ISNUMBER(M618))),AND(N618&lt;&gt;"",OR(NOT(ISNUMBER(N618)),N618&gt;TODAY())),AND(S618&lt;&gt;"",NOT(ISNUMBER(S618))),AND(G618="Completed",OR(I618="",P618="",J618="")),AND(G618&lt;&gt;"Completed",OR(I618&lt;&gt;"",H618="")),AND(K618="No",L618&lt;&gt;"Not required"),AND(K618="Yes",OR(L618="Not required",AND(L618&lt;&gt;"Competence confirmed",M618=""))),AND(OR(L618="Competence confirmed",L618="Further support needed"),OR(N618="",O618="",P618="")),AND(L618="Further support needed",T618&lt;&gt;"Open"),X618="Check action details",AND(T618="Closed",OR(Q618="",R618="",P618=""))),"Check required fields/dates","Recorded - verify evidence")))</f>
        <v/>
      </c>
    </row>
    <row r="619" spans="1:25" ht="32" customHeight="1">
      <c r="A619" s="6"/>
      <c r="B619" s="6"/>
      <c r="C619" s="6"/>
      <c r="D619" s="6"/>
      <c r="E619" s="6"/>
      <c r="F619" s="6"/>
      <c r="G619" s="6"/>
      <c r="H619" s="7"/>
      <c r="I619" s="7"/>
      <c r="J619" s="7"/>
      <c r="K619" s="6"/>
      <c r="L619" s="6"/>
      <c r="M619" s="7"/>
      <c r="N619" s="7"/>
      <c r="O619" s="6"/>
      <c r="P619" s="6"/>
      <c r="Q619" s="6"/>
      <c r="R619" s="6"/>
      <c r="S619" s="7"/>
      <c r="T619" s="6"/>
      <c r="U619" s="8">
        <f>IF(OR(A619="",F619&lt;&gt;"Active"),"",IF(G619="Completed","Completed",IF(H619="","Missing deadline",IF(H619&lt;TODAY(),"Overdue learning",IF(H619&lt;=TODAY()+30,"Due within 30 days","Scheduled")))))</f>
        <v/>
      </c>
      <c r="V619" s="8">
        <f>IF(OR(A619="",F619&lt;&gt;"Active"),"",IF(G619&lt;&gt;"Completed","Not yet completed",IF(J619="","Missing review date",IF(J619&lt;TODAY(),"Review overdue",IF(J619&lt;=TODAY()+30,"Review within 30 days","Scheduled")))))</f>
        <v/>
      </c>
      <c r="W619" s="8">
        <f>IF(OR(A619="",F619&lt;&gt;"Active"),"",IF(K619="No","Not required",IF(K619&lt;&gt;"Yes","Check requirement",IF(L619="Further support needed","Competence concern",IF(L619="Competence confirmed","Confirmed",IF(M619="","Missing assessment due",IF(M619&lt;TODAY(),"Assessment overdue","Assessment outstanding")))))))</f>
        <v/>
      </c>
      <c r="X619" s="8">
        <f>IF(OR(A619="",F619&lt;&gt;"Active"),"",IF(T619="Closed","Closed",IF(AND(T619="Not needed",Q619="",R619="",S619=""),"No action",IF(OR(Q619="",R619="",S619="",T619&lt;&gt;"Open"),"Check action details",IF(S619&lt;TODAY(),"Action overdue","Action open")))))</f>
        <v/>
      </c>
      <c r="Y619" s="8">
        <f>IF(COUNTA(A619:T619)=0,"",IF(F619="Archived","Archived",IF(OR(A619="",B619="",C619="",D619="",E619="",F619&lt;&gt;"Active",COUNTIF(Roles,B619)=0,COUNTIF(Branches,C619)=0,COUNTIF(LearningStatuses,G619)=0,COUNTIF(AssessmentRequired,K619)=0,COUNTIF(AssessmentStatuses,L619)=0,COUNTIF(ActionStatuses,T619)=0,AND(H619&lt;&gt;"",NOT(ISNUMBER(H619))),AND(I619&lt;&gt;"",OR(NOT(ISNUMBER(I619)),I619&gt;TODAY())),AND(J619&lt;&gt;"",NOT(ISNUMBER(J619))),AND(M619&lt;&gt;"",NOT(ISNUMBER(M619))),AND(N619&lt;&gt;"",OR(NOT(ISNUMBER(N619)),N619&gt;TODAY())),AND(S619&lt;&gt;"",NOT(ISNUMBER(S619))),AND(G619="Completed",OR(I619="",P619="",J619="")),AND(G619&lt;&gt;"Completed",OR(I619&lt;&gt;"",H619="")),AND(K619="No",L619&lt;&gt;"Not required"),AND(K619="Yes",OR(L619="Not required",AND(L619&lt;&gt;"Competence confirmed",M619=""))),AND(OR(L619="Competence confirmed",L619="Further support needed"),OR(N619="",O619="",P619="")),AND(L619="Further support needed",T619&lt;&gt;"Open"),X619="Check action details",AND(T619="Closed",OR(Q619="",R619="",P619=""))),"Check required fields/dates","Recorded - verify evidence")))</f>
        <v/>
      </c>
    </row>
    <row r="620" spans="1:25" ht="32" customHeight="1">
      <c r="A620" s="6"/>
      <c r="B620" s="6"/>
      <c r="C620" s="6"/>
      <c r="D620" s="6"/>
      <c r="E620" s="6"/>
      <c r="F620" s="6"/>
      <c r="G620" s="6"/>
      <c r="H620" s="7"/>
      <c r="I620" s="7"/>
      <c r="J620" s="7"/>
      <c r="K620" s="6"/>
      <c r="L620" s="6"/>
      <c r="M620" s="7"/>
      <c r="N620" s="7"/>
      <c r="O620" s="6"/>
      <c r="P620" s="6"/>
      <c r="Q620" s="6"/>
      <c r="R620" s="6"/>
      <c r="S620" s="7"/>
      <c r="T620" s="6"/>
      <c r="U620" s="8">
        <f>IF(OR(A620="",F620&lt;&gt;"Active"),"",IF(G620="Completed","Completed",IF(H620="","Missing deadline",IF(H620&lt;TODAY(),"Overdue learning",IF(H620&lt;=TODAY()+30,"Due within 30 days","Scheduled")))))</f>
        <v/>
      </c>
      <c r="V620" s="8">
        <f>IF(OR(A620="",F620&lt;&gt;"Active"),"",IF(G620&lt;&gt;"Completed","Not yet completed",IF(J620="","Missing review date",IF(J620&lt;TODAY(),"Review overdue",IF(J620&lt;=TODAY()+30,"Review within 30 days","Scheduled")))))</f>
        <v/>
      </c>
      <c r="W620" s="8">
        <f>IF(OR(A620="",F620&lt;&gt;"Active"),"",IF(K620="No","Not required",IF(K620&lt;&gt;"Yes","Check requirement",IF(L620="Further support needed","Competence concern",IF(L620="Competence confirmed","Confirmed",IF(M620="","Missing assessment due",IF(M620&lt;TODAY(),"Assessment overdue","Assessment outstanding")))))))</f>
        <v/>
      </c>
      <c r="X620" s="8">
        <f>IF(OR(A620="",F620&lt;&gt;"Active"),"",IF(T620="Closed","Closed",IF(AND(T620="Not needed",Q620="",R620="",S620=""),"No action",IF(OR(Q620="",R620="",S620="",T620&lt;&gt;"Open"),"Check action details",IF(S620&lt;TODAY(),"Action overdue","Action open")))))</f>
        <v/>
      </c>
      <c r="Y620" s="8">
        <f>IF(COUNTA(A620:T620)=0,"",IF(F620="Archived","Archived",IF(OR(A620="",B620="",C620="",D620="",E620="",F620&lt;&gt;"Active",COUNTIF(Roles,B620)=0,COUNTIF(Branches,C620)=0,COUNTIF(LearningStatuses,G620)=0,COUNTIF(AssessmentRequired,K620)=0,COUNTIF(AssessmentStatuses,L620)=0,COUNTIF(ActionStatuses,T620)=0,AND(H620&lt;&gt;"",NOT(ISNUMBER(H620))),AND(I620&lt;&gt;"",OR(NOT(ISNUMBER(I620)),I620&gt;TODAY())),AND(J620&lt;&gt;"",NOT(ISNUMBER(J620))),AND(M620&lt;&gt;"",NOT(ISNUMBER(M620))),AND(N620&lt;&gt;"",OR(NOT(ISNUMBER(N620)),N620&gt;TODAY())),AND(S620&lt;&gt;"",NOT(ISNUMBER(S620))),AND(G620="Completed",OR(I620="",P620="",J620="")),AND(G620&lt;&gt;"Completed",OR(I620&lt;&gt;"",H620="")),AND(K620="No",L620&lt;&gt;"Not required"),AND(K620="Yes",OR(L620="Not required",AND(L620&lt;&gt;"Competence confirmed",M620=""))),AND(OR(L620="Competence confirmed",L620="Further support needed"),OR(N620="",O620="",P620="")),AND(L620="Further support needed",T620&lt;&gt;"Open"),X620="Check action details",AND(T620="Closed",OR(Q620="",R620="",P620=""))),"Check required fields/dates","Recorded - verify evidence")))</f>
        <v/>
      </c>
    </row>
    <row r="621" spans="1:25" ht="32" customHeight="1">
      <c r="A621" s="6"/>
      <c r="B621" s="6"/>
      <c r="C621" s="6"/>
      <c r="D621" s="6"/>
      <c r="E621" s="6"/>
      <c r="F621" s="6"/>
      <c r="G621" s="6"/>
      <c r="H621" s="7"/>
      <c r="I621" s="7"/>
      <c r="J621" s="7"/>
      <c r="K621" s="6"/>
      <c r="L621" s="6"/>
      <c r="M621" s="7"/>
      <c r="N621" s="7"/>
      <c r="O621" s="6"/>
      <c r="P621" s="6"/>
      <c r="Q621" s="6"/>
      <c r="R621" s="6"/>
      <c r="S621" s="7"/>
      <c r="T621" s="6"/>
      <c r="U621" s="8">
        <f>IF(OR(A621="",F621&lt;&gt;"Active"),"",IF(G621="Completed","Completed",IF(H621="","Missing deadline",IF(H621&lt;TODAY(),"Overdue learning",IF(H621&lt;=TODAY()+30,"Due within 30 days","Scheduled")))))</f>
        <v/>
      </c>
      <c r="V621" s="8">
        <f>IF(OR(A621="",F621&lt;&gt;"Active"),"",IF(G621&lt;&gt;"Completed","Not yet completed",IF(J621="","Missing review date",IF(J621&lt;TODAY(),"Review overdue",IF(J621&lt;=TODAY()+30,"Review within 30 days","Scheduled")))))</f>
        <v/>
      </c>
      <c r="W621" s="8">
        <f>IF(OR(A621="",F621&lt;&gt;"Active"),"",IF(K621="No","Not required",IF(K621&lt;&gt;"Yes","Check requirement",IF(L621="Further support needed","Competence concern",IF(L621="Competence confirmed","Confirmed",IF(M621="","Missing assessment due",IF(M621&lt;TODAY(),"Assessment overdue","Assessment outstanding")))))))</f>
        <v/>
      </c>
      <c r="X621" s="8">
        <f>IF(OR(A621="",F621&lt;&gt;"Active"),"",IF(T621="Closed","Closed",IF(AND(T621="Not needed",Q621="",R621="",S621=""),"No action",IF(OR(Q621="",R621="",S621="",T621&lt;&gt;"Open"),"Check action details",IF(S621&lt;TODAY(),"Action overdue","Action open")))))</f>
        <v/>
      </c>
      <c r="Y621" s="8">
        <f>IF(COUNTA(A621:T621)=0,"",IF(F621="Archived","Archived",IF(OR(A621="",B621="",C621="",D621="",E621="",F621&lt;&gt;"Active",COUNTIF(Roles,B621)=0,COUNTIF(Branches,C621)=0,COUNTIF(LearningStatuses,G621)=0,COUNTIF(AssessmentRequired,K621)=0,COUNTIF(AssessmentStatuses,L621)=0,COUNTIF(ActionStatuses,T621)=0,AND(H621&lt;&gt;"",NOT(ISNUMBER(H621))),AND(I621&lt;&gt;"",OR(NOT(ISNUMBER(I621)),I621&gt;TODAY())),AND(J621&lt;&gt;"",NOT(ISNUMBER(J621))),AND(M621&lt;&gt;"",NOT(ISNUMBER(M621))),AND(N621&lt;&gt;"",OR(NOT(ISNUMBER(N621)),N621&gt;TODAY())),AND(S621&lt;&gt;"",NOT(ISNUMBER(S621))),AND(G621="Completed",OR(I621="",P621="",J621="")),AND(G621&lt;&gt;"Completed",OR(I621&lt;&gt;"",H621="")),AND(K621="No",L621&lt;&gt;"Not required"),AND(K621="Yes",OR(L621="Not required",AND(L621&lt;&gt;"Competence confirmed",M621=""))),AND(OR(L621="Competence confirmed",L621="Further support needed"),OR(N621="",O621="",P621="")),AND(L621="Further support needed",T621&lt;&gt;"Open"),X621="Check action details",AND(T621="Closed",OR(Q621="",R621="",P621=""))),"Check required fields/dates","Recorded - verify evidence")))</f>
        <v/>
      </c>
    </row>
    <row r="622" spans="1:25" ht="32" customHeight="1">
      <c r="A622" s="6"/>
      <c r="B622" s="6"/>
      <c r="C622" s="6"/>
      <c r="D622" s="6"/>
      <c r="E622" s="6"/>
      <c r="F622" s="6"/>
      <c r="G622" s="6"/>
      <c r="H622" s="7"/>
      <c r="I622" s="7"/>
      <c r="J622" s="7"/>
      <c r="K622" s="6"/>
      <c r="L622" s="6"/>
      <c r="M622" s="7"/>
      <c r="N622" s="7"/>
      <c r="O622" s="6"/>
      <c r="P622" s="6"/>
      <c r="Q622" s="6"/>
      <c r="R622" s="6"/>
      <c r="S622" s="7"/>
      <c r="T622" s="6"/>
      <c r="U622" s="8">
        <f>IF(OR(A622="",F622&lt;&gt;"Active"),"",IF(G622="Completed","Completed",IF(H622="","Missing deadline",IF(H622&lt;TODAY(),"Overdue learning",IF(H622&lt;=TODAY()+30,"Due within 30 days","Scheduled")))))</f>
        <v/>
      </c>
      <c r="V622" s="8">
        <f>IF(OR(A622="",F622&lt;&gt;"Active"),"",IF(G622&lt;&gt;"Completed","Not yet completed",IF(J622="","Missing review date",IF(J622&lt;TODAY(),"Review overdue",IF(J622&lt;=TODAY()+30,"Review within 30 days","Scheduled")))))</f>
        <v/>
      </c>
      <c r="W622" s="8">
        <f>IF(OR(A622="",F622&lt;&gt;"Active"),"",IF(K622="No","Not required",IF(K622&lt;&gt;"Yes","Check requirement",IF(L622="Further support needed","Competence concern",IF(L622="Competence confirmed","Confirmed",IF(M622="","Missing assessment due",IF(M622&lt;TODAY(),"Assessment overdue","Assessment outstanding")))))))</f>
        <v/>
      </c>
      <c r="X622" s="8">
        <f>IF(OR(A622="",F622&lt;&gt;"Active"),"",IF(T622="Closed","Closed",IF(AND(T622="Not needed",Q622="",R622="",S622=""),"No action",IF(OR(Q622="",R622="",S622="",T622&lt;&gt;"Open"),"Check action details",IF(S622&lt;TODAY(),"Action overdue","Action open")))))</f>
        <v/>
      </c>
      <c r="Y622" s="8">
        <f>IF(COUNTA(A622:T622)=0,"",IF(F622="Archived","Archived",IF(OR(A622="",B622="",C622="",D622="",E622="",F622&lt;&gt;"Active",COUNTIF(Roles,B622)=0,COUNTIF(Branches,C622)=0,COUNTIF(LearningStatuses,G622)=0,COUNTIF(AssessmentRequired,K622)=0,COUNTIF(AssessmentStatuses,L622)=0,COUNTIF(ActionStatuses,T622)=0,AND(H622&lt;&gt;"",NOT(ISNUMBER(H622))),AND(I622&lt;&gt;"",OR(NOT(ISNUMBER(I622)),I622&gt;TODAY())),AND(J622&lt;&gt;"",NOT(ISNUMBER(J622))),AND(M622&lt;&gt;"",NOT(ISNUMBER(M622))),AND(N622&lt;&gt;"",OR(NOT(ISNUMBER(N622)),N622&gt;TODAY())),AND(S622&lt;&gt;"",NOT(ISNUMBER(S622))),AND(G622="Completed",OR(I622="",P622="",J622="")),AND(G622&lt;&gt;"Completed",OR(I622&lt;&gt;"",H622="")),AND(K622="No",L622&lt;&gt;"Not required"),AND(K622="Yes",OR(L622="Not required",AND(L622&lt;&gt;"Competence confirmed",M622=""))),AND(OR(L622="Competence confirmed",L622="Further support needed"),OR(N622="",O622="",P622="")),AND(L622="Further support needed",T622&lt;&gt;"Open"),X622="Check action details",AND(T622="Closed",OR(Q622="",R622="",P622=""))),"Check required fields/dates","Recorded - verify evidence")))</f>
        <v/>
      </c>
    </row>
    <row r="623" spans="1:25" ht="32" customHeight="1">
      <c r="A623" s="6"/>
      <c r="B623" s="6"/>
      <c r="C623" s="6"/>
      <c r="D623" s="6"/>
      <c r="E623" s="6"/>
      <c r="F623" s="6"/>
      <c r="G623" s="6"/>
      <c r="H623" s="7"/>
      <c r="I623" s="7"/>
      <c r="J623" s="7"/>
      <c r="K623" s="6"/>
      <c r="L623" s="6"/>
      <c r="M623" s="7"/>
      <c r="N623" s="7"/>
      <c r="O623" s="6"/>
      <c r="P623" s="6"/>
      <c r="Q623" s="6"/>
      <c r="R623" s="6"/>
      <c r="S623" s="7"/>
      <c r="T623" s="6"/>
      <c r="U623" s="8">
        <f>IF(OR(A623="",F623&lt;&gt;"Active"),"",IF(G623="Completed","Completed",IF(H623="","Missing deadline",IF(H623&lt;TODAY(),"Overdue learning",IF(H623&lt;=TODAY()+30,"Due within 30 days","Scheduled")))))</f>
        <v/>
      </c>
      <c r="V623" s="8">
        <f>IF(OR(A623="",F623&lt;&gt;"Active"),"",IF(G623&lt;&gt;"Completed","Not yet completed",IF(J623="","Missing review date",IF(J623&lt;TODAY(),"Review overdue",IF(J623&lt;=TODAY()+30,"Review within 30 days","Scheduled")))))</f>
        <v/>
      </c>
      <c r="W623" s="8">
        <f>IF(OR(A623="",F623&lt;&gt;"Active"),"",IF(K623="No","Not required",IF(K623&lt;&gt;"Yes","Check requirement",IF(L623="Further support needed","Competence concern",IF(L623="Competence confirmed","Confirmed",IF(M623="","Missing assessment due",IF(M623&lt;TODAY(),"Assessment overdue","Assessment outstanding")))))))</f>
        <v/>
      </c>
      <c r="X623" s="8">
        <f>IF(OR(A623="",F623&lt;&gt;"Active"),"",IF(T623="Closed","Closed",IF(AND(T623="Not needed",Q623="",R623="",S623=""),"No action",IF(OR(Q623="",R623="",S623="",T623&lt;&gt;"Open"),"Check action details",IF(S623&lt;TODAY(),"Action overdue","Action open")))))</f>
        <v/>
      </c>
      <c r="Y623" s="8">
        <f>IF(COUNTA(A623:T623)=0,"",IF(F623="Archived","Archived",IF(OR(A623="",B623="",C623="",D623="",E623="",F623&lt;&gt;"Active",COUNTIF(Roles,B623)=0,COUNTIF(Branches,C623)=0,COUNTIF(LearningStatuses,G623)=0,COUNTIF(AssessmentRequired,K623)=0,COUNTIF(AssessmentStatuses,L623)=0,COUNTIF(ActionStatuses,T623)=0,AND(H623&lt;&gt;"",NOT(ISNUMBER(H623))),AND(I623&lt;&gt;"",OR(NOT(ISNUMBER(I623)),I623&gt;TODAY())),AND(J623&lt;&gt;"",NOT(ISNUMBER(J623))),AND(M623&lt;&gt;"",NOT(ISNUMBER(M623))),AND(N623&lt;&gt;"",OR(NOT(ISNUMBER(N623)),N623&gt;TODAY())),AND(S623&lt;&gt;"",NOT(ISNUMBER(S623))),AND(G623="Completed",OR(I623="",P623="",J623="")),AND(G623&lt;&gt;"Completed",OR(I623&lt;&gt;"",H623="")),AND(K623="No",L623&lt;&gt;"Not required"),AND(K623="Yes",OR(L623="Not required",AND(L623&lt;&gt;"Competence confirmed",M623=""))),AND(OR(L623="Competence confirmed",L623="Further support needed"),OR(N623="",O623="",P623="")),AND(L623="Further support needed",T623&lt;&gt;"Open"),X623="Check action details",AND(T623="Closed",OR(Q623="",R623="",P623=""))),"Check required fields/dates","Recorded - verify evidence")))</f>
        <v/>
      </c>
    </row>
    <row r="624" spans="1:25" ht="32" customHeight="1">
      <c r="A624" s="6"/>
      <c r="B624" s="6"/>
      <c r="C624" s="6"/>
      <c r="D624" s="6"/>
      <c r="E624" s="6"/>
      <c r="F624" s="6"/>
      <c r="G624" s="6"/>
      <c r="H624" s="7"/>
      <c r="I624" s="7"/>
      <c r="J624" s="7"/>
      <c r="K624" s="6"/>
      <c r="L624" s="6"/>
      <c r="M624" s="7"/>
      <c r="N624" s="7"/>
      <c r="O624" s="6"/>
      <c r="P624" s="6"/>
      <c r="Q624" s="6"/>
      <c r="R624" s="6"/>
      <c r="S624" s="7"/>
      <c r="T624" s="6"/>
      <c r="U624" s="8">
        <f>IF(OR(A624="",F624&lt;&gt;"Active"),"",IF(G624="Completed","Completed",IF(H624="","Missing deadline",IF(H624&lt;TODAY(),"Overdue learning",IF(H624&lt;=TODAY()+30,"Due within 30 days","Scheduled")))))</f>
        <v/>
      </c>
      <c r="V624" s="8">
        <f>IF(OR(A624="",F624&lt;&gt;"Active"),"",IF(G624&lt;&gt;"Completed","Not yet completed",IF(J624="","Missing review date",IF(J624&lt;TODAY(),"Review overdue",IF(J624&lt;=TODAY()+30,"Review within 30 days","Scheduled")))))</f>
        <v/>
      </c>
      <c r="W624" s="8">
        <f>IF(OR(A624="",F624&lt;&gt;"Active"),"",IF(K624="No","Not required",IF(K624&lt;&gt;"Yes","Check requirement",IF(L624="Further support needed","Competence concern",IF(L624="Competence confirmed","Confirmed",IF(M624="","Missing assessment due",IF(M624&lt;TODAY(),"Assessment overdue","Assessment outstanding")))))))</f>
        <v/>
      </c>
      <c r="X624" s="8">
        <f>IF(OR(A624="",F624&lt;&gt;"Active"),"",IF(T624="Closed","Closed",IF(AND(T624="Not needed",Q624="",R624="",S624=""),"No action",IF(OR(Q624="",R624="",S624="",T624&lt;&gt;"Open"),"Check action details",IF(S624&lt;TODAY(),"Action overdue","Action open")))))</f>
        <v/>
      </c>
      <c r="Y624" s="8">
        <f>IF(COUNTA(A624:T624)=0,"",IF(F624="Archived","Archived",IF(OR(A624="",B624="",C624="",D624="",E624="",F624&lt;&gt;"Active",COUNTIF(Roles,B624)=0,COUNTIF(Branches,C624)=0,COUNTIF(LearningStatuses,G624)=0,COUNTIF(AssessmentRequired,K624)=0,COUNTIF(AssessmentStatuses,L624)=0,COUNTIF(ActionStatuses,T624)=0,AND(H624&lt;&gt;"",NOT(ISNUMBER(H624))),AND(I624&lt;&gt;"",OR(NOT(ISNUMBER(I624)),I624&gt;TODAY())),AND(J624&lt;&gt;"",NOT(ISNUMBER(J624))),AND(M624&lt;&gt;"",NOT(ISNUMBER(M624))),AND(N624&lt;&gt;"",OR(NOT(ISNUMBER(N624)),N624&gt;TODAY())),AND(S624&lt;&gt;"",NOT(ISNUMBER(S624))),AND(G624="Completed",OR(I624="",P624="",J624="")),AND(G624&lt;&gt;"Completed",OR(I624&lt;&gt;"",H624="")),AND(K624="No",L624&lt;&gt;"Not required"),AND(K624="Yes",OR(L624="Not required",AND(L624&lt;&gt;"Competence confirmed",M624=""))),AND(OR(L624="Competence confirmed",L624="Further support needed"),OR(N624="",O624="",P624="")),AND(L624="Further support needed",T624&lt;&gt;"Open"),X624="Check action details",AND(T624="Closed",OR(Q624="",R624="",P624=""))),"Check required fields/dates","Recorded - verify evidence")))</f>
        <v/>
      </c>
    </row>
    <row r="625" spans="1:25" ht="32" customHeight="1">
      <c r="A625" s="6"/>
      <c r="B625" s="6"/>
      <c r="C625" s="6"/>
      <c r="D625" s="6"/>
      <c r="E625" s="6"/>
      <c r="F625" s="6"/>
      <c r="G625" s="6"/>
      <c r="H625" s="7"/>
      <c r="I625" s="7"/>
      <c r="J625" s="7"/>
      <c r="K625" s="6"/>
      <c r="L625" s="6"/>
      <c r="M625" s="7"/>
      <c r="N625" s="7"/>
      <c r="O625" s="6"/>
      <c r="P625" s="6"/>
      <c r="Q625" s="6"/>
      <c r="R625" s="6"/>
      <c r="S625" s="7"/>
      <c r="T625" s="6"/>
      <c r="U625" s="8">
        <f>IF(OR(A625="",F625&lt;&gt;"Active"),"",IF(G625="Completed","Completed",IF(H625="","Missing deadline",IF(H625&lt;TODAY(),"Overdue learning",IF(H625&lt;=TODAY()+30,"Due within 30 days","Scheduled")))))</f>
        <v/>
      </c>
      <c r="V625" s="8">
        <f>IF(OR(A625="",F625&lt;&gt;"Active"),"",IF(G625&lt;&gt;"Completed","Not yet completed",IF(J625="","Missing review date",IF(J625&lt;TODAY(),"Review overdue",IF(J625&lt;=TODAY()+30,"Review within 30 days","Scheduled")))))</f>
        <v/>
      </c>
      <c r="W625" s="8">
        <f>IF(OR(A625="",F625&lt;&gt;"Active"),"",IF(K625="No","Not required",IF(K625&lt;&gt;"Yes","Check requirement",IF(L625="Further support needed","Competence concern",IF(L625="Competence confirmed","Confirmed",IF(M625="","Missing assessment due",IF(M625&lt;TODAY(),"Assessment overdue","Assessment outstanding")))))))</f>
        <v/>
      </c>
      <c r="X625" s="8">
        <f>IF(OR(A625="",F625&lt;&gt;"Active"),"",IF(T625="Closed","Closed",IF(AND(T625="Not needed",Q625="",R625="",S625=""),"No action",IF(OR(Q625="",R625="",S625="",T625&lt;&gt;"Open"),"Check action details",IF(S625&lt;TODAY(),"Action overdue","Action open")))))</f>
        <v/>
      </c>
      <c r="Y625" s="8">
        <f>IF(COUNTA(A625:T625)=0,"",IF(F625="Archived","Archived",IF(OR(A625="",B625="",C625="",D625="",E625="",F625&lt;&gt;"Active",COUNTIF(Roles,B625)=0,COUNTIF(Branches,C625)=0,COUNTIF(LearningStatuses,G625)=0,COUNTIF(AssessmentRequired,K625)=0,COUNTIF(AssessmentStatuses,L625)=0,COUNTIF(ActionStatuses,T625)=0,AND(H625&lt;&gt;"",NOT(ISNUMBER(H625))),AND(I625&lt;&gt;"",OR(NOT(ISNUMBER(I625)),I625&gt;TODAY())),AND(J625&lt;&gt;"",NOT(ISNUMBER(J625))),AND(M625&lt;&gt;"",NOT(ISNUMBER(M625))),AND(N625&lt;&gt;"",OR(NOT(ISNUMBER(N625)),N625&gt;TODAY())),AND(S625&lt;&gt;"",NOT(ISNUMBER(S625))),AND(G625="Completed",OR(I625="",P625="",J625="")),AND(G625&lt;&gt;"Completed",OR(I625&lt;&gt;"",H625="")),AND(K625="No",L625&lt;&gt;"Not required"),AND(K625="Yes",OR(L625="Not required",AND(L625&lt;&gt;"Competence confirmed",M625=""))),AND(OR(L625="Competence confirmed",L625="Further support needed"),OR(N625="",O625="",P625="")),AND(L625="Further support needed",T625&lt;&gt;"Open"),X625="Check action details",AND(T625="Closed",OR(Q625="",R625="",P625=""))),"Check required fields/dates","Recorded - verify evidence")))</f>
        <v/>
      </c>
    </row>
    <row r="626" spans="1:25" ht="32" customHeight="1">
      <c r="A626" s="6"/>
      <c r="B626" s="6"/>
      <c r="C626" s="6"/>
      <c r="D626" s="6"/>
      <c r="E626" s="6"/>
      <c r="F626" s="6"/>
      <c r="G626" s="6"/>
      <c r="H626" s="7"/>
      <c r="I626" s="7"/>
      <c r="J626" s="7"/>
      <c r="K626" s="6"/>
      <c r="L626" s="6"/>
      <c r="M626" s="7"/>
      <c r="N626" s="7"/>
      <c r="O626" s="6"/>
      <c r="P626" s="6"/>
      <c r="Q626" s="6"/>
      <c r="R626" s="6"/>
      <c r="S626" s="7"/>
      <c r="T626" s="6"/>
      <c r="U626" s="8">
        <f>IF(OR(A626="",F626&lt;&gt;"Active"),"",IF(G626="Completed","Completed",IF(H626="","Missing deadline",IF(H626&lt;TODAY(),"Overdue learning",IF(H626&lt;=TODAY()+30,"Due within 30 days","Scheduled")))))</f>
        <v/>
      </c>
      <c r="V626" s="8">
        <f>IF(OR(A626="",F626&lt;&gt;"Active"),"",IF(G626&lt;&gt;"Completed","Not yet completed",IF(J626="","Missing review date",IF(J626&lt;TODAY(),"Review overdue",IF(J626&lt;=TODAY()+30,"Review within 30 days","Scheduled")))))</f>
        <v/>
      </c>
      <c r="W626" s="8">
        <f>IF(OR(A626="",F626&lt;&gt;"Active"),"",IF(K626="No","Not required",IF(K626&lt;&gt;"Yes","Check requirement",IF(L626="Further support needed","Competence concern",IF(L626="Competence confirmed","Confirmed",IF(M626="","Missing assessment due",IF(M626&lt;TODAY(),"Assessment overdue","Assessment outstanding")))))))</f>
        <v/>
      </c>
      <c r="X626" s="8">
        <f>IF(OR(A626="",F626&lt;&gt;"Active"),"",IF(T626="Closed","Closed",IF(AND(T626="Not needed",Q626="",R626="",S626=""),"No action",IF(OR(Q626="",R626="",S626="",T626&lt;&gt;"Open"),"Check action details",IF(S626&lt;TODAY(),"Action overdue","Action open")))))</f>
        <v/>
      </c>
      <c r="Y626" s="8">
        <f>IF(COUNTA(A626:T626)=0,"",IF(F626="Archived","Archived",IF(OR(A626="",B626="",C626="",D626="",E626="",F626&lt;&gt;"Active",COUNTIF(Roles,B626)=0,COUNTIF(Branches,C626)=0,COUNTIF(LearningStatuses,G626)=0,COUNTIF(AssessmentRequired,K626)=0,COUNTIF(AssessmentStatuses,L626)=0,COUNTIF(ActionStatuses,T626)=0,AND(H626&lt;&gt;"",NOT(ISNUMBER(H626))),AND(I626&lt;&gt;"",OR(NOT(ISNUMBER(I626)),I626&gt;TODAY())),AND(J626&lt;&gt;"",NOT(ISNUMBER(J626))),AND(M626&lt;&gt;"",NOT(ISNUMBER(M626))),AND(N626&lt;&gt;"",OR(NOT(ISNUMBER(N626)),N626&gt;TODAY())),AND(S626&lt;&gt;"",NOT(ISNUMBER(S626))),AND(G626="Completed",OR(I626="",P626="",J626="")),AND(G626&lt;&gt;"Completed",OR(I626&lt;&gt;"",H626="")),AND(K626="No",L626&lt;&gt;"Not required"),AND(K626="Yes",OR(L626="Not required",AND(L626&lt;&gt;"Competence confirmed",M626=""))),AND(OR(L626="Competence confirmed",L626="Further support needed"),OR(N626="",O626="",P626="")),AND(L626="Further support needed",T626&lt;&gt;"Open"),X626="Check action details",AND(T626="Closed",OR(Q626="",R626="",P626=""))),"Check required fields/dates","Recorded - verify evidence")))</f>
        <v/>
      </c>
    </row>
    <row r="627" spans="1:25" ht="32" customHeight="1">
      <c r="A627" s="6"/>
      <c r="B627" s="6"/>
      <c r="C627" s="6"/>
      <c r="D627" s="6"/>
      <c r="E627" s="6"/>
      <c r="F627" s="6"/>
      <c r="G627" s="6"/>
      <c r="H627" s="7"/>
      <c r="I627" s="7"/>
      <c r="J627" s="7"/>
      <c r="K627" s="6"/>
      <c r="L627" s="6"/>
      <c r="M627" s="7"/>
      <c r="N627" s="7"/>
      <c r="O627" s="6"/>
      <c r="P627" s="6"/>
      <c r="Q627" s="6"/>
      <c r="R627" s="6"/>
      <c r="S627" s="7"/>
      <c r="T627" s="6"/>
      <c r="U627" s="8">
        <f>IF(OR(A627="",F627&lt;&gt;"Active"),"",IF(G627="Completed","Completed",IF(H627="","Missing deadline",IF(H627&lt;TODAY(),"Overdue learning",IF(H627&lt;=TODAY()+30,"Due within 30 days","Scheduled")))))</f>
        <v/>
      </c>
      <c r="V627" s="8">
        <f>IF(OR(A627="",F627&lt;&gt;"Active"),"",IF(G627&lt;&gt;"Completed","Not yet completed",IF(J627="","Missing review date",IF(J627&lt;TODAY(),"Review overdue",IF(J627&lt;=TODAY()+30,"Review within 30 days","Scheduled")))))</f>
        <v/>
      </c>
      <c r="W627" s="8">
        <f>IF(OR(A627="",F627&lt;&gt;"Active"),"",IF(K627="No","Not required",IF(K627&lt;&gt;"Yes","Check requirement",IF(L627="Further support needed","Competence concern",IF(L627="Competence confirmed","Confirmed",IF(M627="","Missing assessment due",IF(M627&lt;TODAY(),"Assessment overdue","Assessment outstanding")))))))</f>
        <v/>
      </c>
      <c r="X627" s="8">
        <f>IF(OR(A627="",F627&lt;&gt;"Active"),"",IF(T627="Closed","Closed",IF(AND(T627="Not needed",Q627="",R627="",S627=""),"No action",IF(OR(Q627="",R627="",S627="",T627&lt;&gt;"Open"),"Check action details",IF(S627&lt;TODAY(),"Action overdue","Action open")))))</f>
        <v/>
      </c>
      <c r="Y627" s="8">
        <f>IF(COUNTA(A627:T627)=0,"",IF(F627="Archived","Archived",IF(OR(A627="",B627="",C627="",D627="",E627="",F627&lt;&gt;"Active",COUNTIF(Roles,B627)=0,COUNTIF(Branches,C627)=0,COUNTIF(LearningStatuses,G627)=0,COUNTIF(AssessmentRequired,K627)=0,COUNTIF(AssessmentStatuses,L627)=0,COUNTIF(ActionStatuses,T627)=0,AND(H627&lt;&gt;"",NOT(ISNUMBER(H627))),AND(I627&lt;&gt;"",OR(NOT(ISNUMBER(I627)),I627&gt;TODAY())),AND(J627&lt;&gt;"",NOT(ISNUMBER(J627))),AND(M627&lt;&gt;"",NOT(ISNUMBER(M627))),AND(N627&lt;&gt;"",OR(NOT(ISNUMBER(N627)),N627&gt;TODAY())),AND(S627&lt;&gt;"",NOT(ISNUMBER(S627))),AND(G627="Completed",OR(I627="",P627="",J627="")),AND(G627&lt;&gt;"Completed",OR(I627&lt;&gt;"",H627="")),AND(K627="No",L627&lt;&gt;"Not required"),AND(K627="Yes",OR(L627="Not required",AND(L627&lt;&gt;"Competence confirmed",M627=""))),AND(OR(L627="Competence confirmed",L627="Further support needed"),OR(N627="",O627="",P627="")),AND(L627="Further support needed",T627&lt;&gt;"Open"),X627="Check action details",AND(T627="Closed",OR(Q627="",R627="",P627=""))),"Check required fields/dates","Recorded - verify evidence")))</f>
        <v/>
      </c>
    </row>
    <row r="628" spans="1:25" ht="32" customHeight="1">
      <c r="A628" s="6"/>
      <c r="B628" s="6"/>
      <c r="C628" s="6"/>
      <c r="D628" s="6"/>
      <c r="E628" s="6"/>
      <c r="F628" s="6"/>
      <c r="G628" s="6"/>
      <c r="H628" s="7"/>
      <c r="I628" s="7"/>
      <c r="J628" s="7"/>
      <c r="K628" s="6"/>
      <c r="L628" s="6"/>
      <c r="M628" s="7"/>
      <c r="N628" s="7"/>
      <c r="O628" s="6"/>
      <c r="P628" s="6"/>
      <c r="Q628" s="6"/>
      <c r="R628" s="6"/>
      <c r="S628" s="7"/>
      <c r="T628" s="6"/>
      <c r="U628" s="8">
        <f>IF(OR(A628="",F628&lt;&gt;"Active"),"",IF(G628="Completed","Completed",IF(H628="","Missing deadline",IF(H628&lt;TODAY(),"Overdue learning",IF(H628&lt;=TODAY()+30,"Due within 30 days","Scheduled")))))</f>
        <v/>
      </c>
      <c r="V628" s="8">
        <f>IF(OR(A628="",F628&lt;&gt;"Active"),"",IF(G628&lt;&gt;"Completed","Not yet completed",IF(J628="","Missing review date",IF(J628&lt;TODAY(),"Review overdue",IF(J628&lt;=TODAY()+30,"Review within 30 days","Scheduled")))))</f>
        <v/>
      </c>
      <c r="W628" s="8">
        <f>IF(OR(A628="",F628&lt;&gt;"Active"),"",IF(K628="No","Not required",IF(K628&lt;&gt;"Yes","Check requirement",IF(L628="Further support needed","Competence concern",IF(L628="Competence confirmed","Confirmed",IF(M628="","Missing assessment due",IF(M628&lt;TODAY(),"Assessment overdue","Assessment outstanding")))))))</f>
        <v/>
      </c>
      <c r="X628" s="8">
        <f>IF(OR(A628="",F628&lt;&gt;"Active"),"",IF(T628="Closed","Closed",IF(AND(T628="Not needed",Q628="",R628="",S628=""),"No action",IF(OR(Q628="",R628="",S628="",T628&lt;&gt;"Open"),"Check action details",IF(S628&lt;TODAY(),"Action overdue","Action open")))))</f>
        <v/>
      </c>
      <c r="Y628" s="8">
        <f>IF(COUNTA(A628:T628)=0,"",IF(F628="Archived","Archived",IF(OR(A628="",B628="",C628="",D628="",E628="",F628&lt;&gt;"Active",COUNTIF(Roles,B628)=0,COUNTIF(Branches,C628)=0,COUNTIF(LearningStatuses,G628)=0,COUNTIF(AssessmentRequired,K628)=0,COUNTIF(AssessmentStatuses,L628)=0,COUNTIF(ActionStatuses,T628)=0,AND(H628&lt;&gt;"",NOT(ISNUMBER(H628))),AND(I628&lt;&gt;"",OR(NOT(ISNUMBER(I628)),I628&gt;TODAY())),AND(J628&lt;&gt;"",NOT(ISNUMBER(J628))),AND(M628&lt;&gt;"",NOT(ISNUMBER(M628))),AND(N628&lt;&gt;"",OR(NOT(ISNUMBER(N628)),N628&gt;TODAY())),AND(S628&lt;&gt;"",NOT(ISNUMBER(S628))),AND(G628="Completed",OR(I628="",P628="",J628="")),AND(G628&lt;&gt;"Completed",OR(I628&lt;&gt;"",H628="")),AND(K628="No",L628&lt;&gt;"Not required"),AND(K628="Yes",OR(L628="Not required",AND(L628&lt;&gt;"Competence confirmed",M628=""))),AND(OR(L628="Competence confirmed",L628="Further support needed"),OR(N628="",O628="",P628="")),AND(L628="Further support needed",T628&lt;&gt;"Open"),X628="Check action details",AND(T628="Closed",OR(Q628="",R628="",P628=""))),"Check required fields/dates","Recorded - verify evidence")))</f>
        <v/>
      </c>
    </row>
    <row r="629" spans="1:25" ht="32" customHeight="1">
      <c r="A629" s="6"/>
      <c r="B629" s="6"/>
      <c r="C629" s="6"/>
      <c r="D629" s="6"/>
      <c r="E629" s="6"/>
      <c r="F629" s="6"/>
      <c r="G629" s="6"/>
      <c r="H629" s="7"/>
      <c r="I629" s="7"/>
      <c r="J629" s="7"/>
      <c r="K629" s="6"/>
      <c r="L629" s="6"/>
      <c r="M629" s="7"/>
      <c r="N629" s="7"/>
      <c r="O629" s="6"/>
      <c r="P629" s="6"/>
      <c r="Q629" s="6"/>
      <c r="R629" s="6"/>
      <c r="S629" s="7"/>
      <c r="T629" s="6"/>
      <c r="U629" s="8">
        <f>IF(OR(A629="",F629&lt;&gt;"Active"),"",IF(G629="Completed","Completed",IF(H629="","Missing deadline",IF(H629&lt;TODAY(),"Overdue learning",IF(H629&lt;=TODAY()+30,"Due within 30 days","Scheduled")))))</f>
        <v/>
      </c>
      <c r="V629" s="8">
        <f>IF(OR(A629="",F629&lt;&gt;"Active"),"",IF(G629&lt;&gt;"Completed","Not yet completed",IF(J629="","Missing review date",IF(J629&lt;TODAY(),"Review overdue",IF(J629&lt;=TODAY()+30,"Review within 30 days","Scheduled")))))</f>
        <v/>
      </c>
      <c r="W629" s="8">
        <f>IF(OR(A629="",F629&lt;&gt;"Active"),"",IF(K629="No","Not required",IF(K629&lt;&gt;"Yes","Check requirement",IF(L629="Further support needed","Competence concern",IF(L629="Competence confirmed","Confirmed",IF(M629="","Missing assessment due",IF(M629&lt;TODAY(),"Assessment overdue","Assessment outstanding")))))))</f>
        <v/>
      </c>
      <c r="X629" s="8">
        <f>IF(OR(A629="",F629&lt;&gt;"Active"),"",IF(T629="Closed","Closed",IF(AND(T629="Not needed",Q629="",R629="",S629=""),"No action",IF(OR(Q629="",R629="",S629="",T629&lt;&gt;"Open"),"Check action details",IF(S629&lt;TODAY(),"Action overdue","Action open")))))</f>
        <v/>
      </c>
      <c r="Y629" s="8">
        <f>IF(COUNTA(A629:T629)=0,"",IF(F629="Archived","Archived",IF(OR(A629="",B629="",C629="",D629="",E629="",F629&lt;&gt;"Active",COUNTIF(Roles,B629)=0,COUNTIF(Branches,C629)=0,COUNTIF(LearningStatuses,G629)=0,COUNTIF(AssessmentRequired,K629)=0,COUNTIF(AssessmentStatuses,L629)=0,COUNTIF(ActionStatuses,T629)=0,AND(H629&lt;&gt;"",NOT(ISNUMBER(H629))),AND(I629&lt;&gt;"",OR(NOT(ISNUMBER(I629)),I629&gt;TODAY())),AND(J629&lt;&gt;"",NOT(ISNUMBER(J629))),AND(M629&lt;&gt;"",NOT(ISNUMBER(M629))),AND(N629&lt;&gt;"",OR(NOT(ISNUMBER(N629)),N629&gt;TODAY())),AND(S629&lt;&gt;"",NOT(ISNUMBER(S629))),AND(G629="Completed",OR(I629="",P629="",J629="")),AND(G629&lt;&gt;"Completed",OR(I629&lt;&gt;"",H629="")),AND(K629="No",L629&lt;&gt;"Not required"),AND(K629="Yes",OR(L629="Not required",AND(L629&lt;&gt;"Competence confirmed",M629=""))),AND(OR(L629="Competence confirmed",L629="Further support needed"),OR(N629="",O629="",P629="")),AND(L629="Further support needed",T629&lt;&gt;"Open"),X629="Check action details",AND(T629="Closed",OR(Q629="",R629="",P629=""))),"Check required fields/dates","Recorded - verify evidence")))</f>
        <v/>
      </c>
    </row>
    <row r="630" spans="1:25" ht="32" customHeight="1">
      <c r="A630" s="6"/>
      <c r="B630" s="6"/>
      <c r="C630" s="6"/>
      <c r="D630" s="6"/>
      <c r="E630" s="6"/>
      <c r="F630" s="6"/>
      <c r="G630" s="6"/>
      <c r="H630" s="7"/>
      <c r="I630" s="7"/>
      <c r="J630" s="7"/>
      <c r="K630" s="6"/>
      <c r="L630" s="6"/>
      <c r="M630" s="7"/>
      <c r="N630" s="7"/>
      <c r="O630" s="6"/>
      <c r="P630" s="6"/>
      <c r="Q630" s="6"/>
      <c r="R630" s="6"/>
      <c r="S630" s="7"/>
      <c r="T630" s="6"/>
      <c r="U630" s="8">
        <f>IF(OR(A630="",F630&lt;&gt;"Active"),"",IF(G630="Completed","Completed",IF(H630="","Missing deadline",IF(H630&lt;TODAY(),"Overdue learning",IF(H630&lt;=TODAY()+30,"Due within 30 days","Scheduled")))))</f>
        <v/>
      </c>
      <c r="V630" s="8">
        <f>IF(OR(A630="",F630&lt;&gt;"Active"),"",IF(G630&lt;&gt;"Completed","Not yet completed",IF(J630="","Missing review date",IF(J630&lt;TODAY(),"Review overdue",IF(J630&lt;=TODAY()+30,"Review within 30 days","Scheduled")))))</f>
        <v/>
      </c>
      <c r="W630" s="8">
        <f>IF(OR(A630="",F630&lt;&gt;"Active"),"",IF(K630="No","Not required",IF(K630&lt;&gt;"Yes","Check requirement",IF(L630="Further support needed","Competence concern",IF(L630="Competence confirmed","Confirmed",IF(M630="","Missing assessment due",IF(M630&lt;TODAY(),"Assessment overdue","Assessment outstanding")))))))</f>
        <v/>
      </c>
      <c r="X630" s="8">
        <f>IF(OR(A630="",F630&lt;&gt;"Active"),"",IF(T630="Closed","Closed",IF(AND(T630="Not needed",Q630="",R630="",S630=""),"No action",IF(OR(Q630="",R630="",S630="",T630&lt;&gt;"Open"),"Check action details",IF(S630&lt;TODAY(),"Action overdue","Action open")))))</f>
        <v/>
      </c>
      <c r="Y630" s="8">
        <f>IF(COUNTA(A630:T630)=0,"",IF(F630="Archived","Archived",IF(OR(A630="",B630="",C630="",D630="",E630="",F630&lt;&gt;"Active",COUNTIF(Roles,B630)=0,COUNTIF(Branches,C630)=0,COUNTIF(LearningStatuses,G630)=0,COUNTIF(AssessmentRequired,K630)=0,COUNTIF(AssessmentStatuses,L630)=0,COUNTIF(ActionStatuses,T630)=0,AND(H630&lt;&gt;"",NOT(ISNUMBER(H630))),AND(I630&lt;&gt;"",OR(NOT(ISNUMBER(I630)),I630&gt;TODAY())),AND(J630&lt;&gt;"",NOT(ISNUMBER(J630))),AND(M630&lt;&gt;"",NOT(ISNUMBER(M630))),AND(N630&lt;&gt;"",OR(NOT(ISNUMBER(N630)),N630&gt;TODAY())),AND(S630&lt;&gt;"",NOT(ISNUMBER(S630))),AND(G630="Completed",OR(I630="",P630="",J630="")),AND(G630&lt;&gt;"Completed",OR(I630&lt;&gt;"",H630="")),AND(K630="No",L630&lt;&gt;"Not required"),AND(K630="Yes",OR(L630="Not required",AND(L630&lt;&gt;"Competence confirmed",M630=""))),AND(OR(L630="Competence confirmed",L630="Further support needed"),OR(N630="",O630="",P630="")),AND(L630="Further support needed",T630&lt;&gt;"Open"),X630="Check action details",AND(T630="Closed",OR(Q630="",R630="",P630=""))),"Check required fields/dates","Recorded - verify evidence")))</f>
        <v/>
      </c>
    </row>
    <row r="631" spans="1:25" ht="32" customHeight="1">
      <c r="A631" s="6"/>
      <c r="B631" s="6"/>
      <c r="C631" s="6"/>
      <c r="D631" s="6"/>
      <c r="E631" s="6"/>
      <c r="F631" s="6"/>
      <c r="G631" s="6"/>
      <c r="H631" s="7"/>
      <c r="I631" s="7"/>
      <c r="J631" s="7"/>
      <c r="K631" s="6"/>
      <c r="L631" s="6"/>
      <c r="M631" s="7"/>
      <c r="N631" s="7"/>
      <c r="O631" s="6"/>
      <c r="P631" s="6"/>
      <c r="Q631" s="6"/>
      <c r="R631" s="6"/>
      <c r="S631" s="7"/>
      <c r="T631" s="6"/>
      <c r="U631" s="8">
        <f>IF(OR(A631="",F631&lt;&gt;"Active"),"",IF(G631="Completed","Completed",IF(H631="","Missing deadline",IF(H631&lt;TODAY(),"Overdue learning",IF(H631&lt;=TODAY()+30,"Due within 30 days","Scheduled")))))</f>
        <v/>
      </c>
      <c r="V631" s="8">
        <f>IF(OR(A631="",F631&lt;&gt;"Active"),"",IF(G631&lt;&gt;"Completed","Not yet completed",IF(J631="","Missing review date",IF(J631&lt;TODAY(),"Review overdue",IF(J631&lt;=TODAY()+30,"Review within 30 days","Scheduled")))))</f>
        <v/>
      </c>
      <c r="W631" s="8">
        <f>IF(OR(A631="",F631&lt;&gt;"Active"),"",IF(K631="No","Not required",IF(K631&lt;&gt;"Yes","Check requirement",IF(L631="Further support needed","Competence concern",IF(L631="Competence confirmed","Confirmed",IF(M631="","Missing assessment due",IF(M631&lt;TODAY(),"Assessment overdue","Assessment outstanding")))))))</f>
        <v/>
      </c>
      <c r="X631" s="8">
        <f>IF(OR(A631="",F631&lt;&gt;"Active"),"",IF(T631="Closed","Closed",IF(AND(T631="Not needed",Q631="",R631="",S631=""),"No action",IF(OR(Q631="",R631="",S631="",T631&lt;&gt;"Open"),"Check action details",IF(S631&lt;TODAY(),"Action overdue","Action open")))))</f>
        <v/>
      </c>
      <c r="Y631" s="8">
        <f>IF(COUNTA(A631:T631)=0,"",IF(F631="Archived","Archived",IF(OR(A631="",B631="",C631="",D631="",E631="",F631&lt;&gt;"Active",COUNTIF(Roles,B631)=0,COUNTIF(Branches,C631)=0,COUNTIF(LearningStatuses,G631)=0,COUNTIF(AssessmentRequired,K631)=0,COUNTIF(AssessmentStatuses,L631)=0,COUNTIF(ActionStatuses,T631)=0,AND(H631&lt;&gt;"",NOT(ISNUMBER(H631))),AND(I631&lt;&gt;"",OR(NOT(ISNUMBER(I631)),I631&gt;TODAY())),AND(J631&lt;&gt;"",NOT(ISNUMBER(J631))),AND(M631&lt;&gt;"",NOT(ISNUMBER(M631))),AND(N631&lt;&gt;"",OR(NOT(ISNUMBER(N631)),N631&gt;TODAY())),AND(S631&lt;&gt;"",NOT(ISNUMBER(S631))),AND(G631="Completed",OR(I631="",P631="",J631="")),AND(G631&lt;&gt;"Completed",OR(I631&lt;&gt;"",H631="")),AND(K631="No",L631&lt;&gt;"Not required"),AND(K631="Yes",OR(L631="Not required",AND(L631&lt;&gt;"Competence confirmed",M631=""))),AND(OR(L631="Competence confirmed",L631="Further support needed"),OR(N631="",O631="",P631="")),AND(L631="Further support needed",T631&lt;&gt;"Open"),X631="Check action details",AND(T631="Closed",OR(Q631="",R631="",P631=""))),"Check required fields/dates","Recorded - verify evidence")))</f>
        <v/>
      </c>
    </row>
    <row r="632" spans="1:25" ht="32" customHeight="1">
      <c r="A632" s="6"/>
      <c r="B632" s="6"/>
      <c r="C632" s="6"/>
      <c r="D632" s="6"/>
      <c r="E632" s="6"/>
      <c r="F632" s="6"/>
      <c r="G632" s="6"/>
      <c r="H632" s="7"/>
      <c r="I632" s="7"/>
      <c r="J632" s="7"/>
      <c r="K632" s="6"/>
      <c r="L632" s="6"/>
      <c r="M632" s="7"/>
      <c r="N632" s="7"/>
      <c r="O632" s="6"/>
      <c r="P632" s="6"/>
      <c r="Q632" s="6"/>
      <c r="R632" s="6"/>
      <c r="S632" s="7"/>
      <c r="T632" s="6"/>
      <c r="U632" s="8">
        <f>IF(OR(A632="",F632&lt;&gt;"Active"),"",IF(G632="Completed","Completed",IF(H632="","Missing deadline",IF(H632&lt;TODAY(),"Overdue learning",IF(H632&lt;=TODAY()+30,"Due within 30 days","Scheduled")))))</f>
        <v/>
      </c>
      <c r="V632" s="8">
        <f>IF(OR(A632="",F632&lt;&gt;"Active"),"",IF(G632&lt;&gt;"Completed","Not yet completed",IF(J632="","Missing review date",IF(J632&lt;TODAY(),"Review overdue",IF(J632&lt;=TODAY()+30,"Review within 30 days","Scheduled")))))</f>
        <v/>
      </c>
      <c r="W632" s="8">
        <f>IF(OR(A632="",F632&lt;&gt;"Active"),"",IF(K632="No","Not required",IF(K632&lt;&gt;"Yes","Check requirement",IF(L632="Further support needed","Competence concern",IF(L632="Competence confirmed","Confirmed",IF(M632="","Missing assessment due",IF(M632&lt;TODAY(),"Assessment overdue","Assessment outstanding")))))))</f>
        <v/>
      </c>
      <c r="X632" s="8">
        <f>IF(OR(A632="",F632&lt;&gt;"Active"),"",IF(T632="Closed","Closed",IF(AND(T632="Not needed",Q632="",R632="",S632=""),"No action",IF(OR(Q632="",R632="",S632="",T632&lt;&gt;"Open"),"Check action details",IF(S632&lt;TODAY(),"Action overdue","Action open")))))</f>
        <v/>
      </c>
      <c r="Y632" s="8">
        <f>IF(COUNTA(A632:T632)=0,"",IF(F632="Archived","Archived",IF(OR(A632="",B632="",C632="",D632="",E632="",F632&lt;&gt;"Active",COUNTIF(Roles,B632)=0,COUNTIF(Branches,C632)=0,COUNTIF(LearningStatuses,G632)=0,COUNTIF(AssessmentRequired,K632)=0,COUNTIF(AssessmentStatuses,L632)=0,COUNTIF(ActionStatuses,T632)=0,AND(H632&lt;&gt;"",NOT(ISNUMBER(H632))),AND(I632&lt;&gt;"",OR(NOT(ISNUMBER(I632)),I632&gt;TODAY())),AND(J632&lt;&gt;"",NOT(ISNUMBER(J632))),AND(M632&lt;&gt;"",NOT(ISNUMBER(M632))),AND(N632&lt;&gt;"",OR(NOT(ISNUMBER(N632)),N632&gt;TODAY())),AND(S632&lt;&gt;"",NOT(ISNUMBER(S632))),AND(G632="Completed",OR(I632="",P632="",J632="")),AND(G632&lt;&gt;"Completed",OR(I632&lt;&gt;"",H632="")),AND(K632="No",L632&lt;&gt;"Not required"),AND(K632="Yes",OR(L632="Not required",AND(L632&lt;&gt;"Competence confirmed",M632=""))),AND(OR(L632="Competence confirmed",L632="Further support needed"),OR(N632="",O632="",P632="")),AND(L632="Further support needed",T632&lt;&gt;"Open"),X632="Check action details",AND(T632="Closed",OR(Q632="",R632="",P632=""))),"Check required fields/dates","Recorded - verify evidence")))</f>
        <v/>
      </c>
    </row>
    <row r="633" spans="1:25" ht="32" customHeight="1">
      <c r="A633" s="6"/>
      <c r="B633" s="6"/>
      <c r="C633" s="6"/>
      <c r="D633" s="6"/>
      <c r="E633" s="6"/>
      <c r="F633" s="6"/>
      <c r="G633" s="6"/>
      <c r="H633" s="7"/>
      <c r="I633" s="7"/>
      <c r="J633" s="7"/>
      <c r="K633" s="6"/>
      <c r="L633" s="6"/>
      <c r="M633" s="7"/>
      <c r="N633" s="7"/>
      <c r="O633" s="6"/>
      <c r="P633" s="6"/>
      <c r="Q633" s="6"/>
      <c r="R633" s="6"/>
      <c r="S633" s="7"/>
      <c r="T633" s="6"/>
      <c r="U633" s="8">
        <f>IF(OR(A633="",F633&lt;&gt;"Active"),"",IF(G633="Completed","Completed",IF(H633="","Missing deadline",IF(H633&lt;TODAY(),"Overdue learning",IF(H633&lt;=TODAY()+30,"Due within 30 days","Scheduled")))))</f>
        <v/>
      </c>
      <c r="V633" s="8">
        <f>IF(OR(A633="",F633&lt;&gt;"Active"),"",IF(G633&lt;&gt;"Completed","Not yet completed",IF(J633="","Missing review date",IF(J633&lt;TODAY(),"Review overdue",IF(J633&lt;=TODAY()+30,"Review within 30 days","Scheduled")))))</f>
        <v/>
      </c>
      <c r="W633" s="8">
        <f>IF(OR(A633="",F633&lt;&gt;"Active"),"",IF(K633="No","Not required",IF(K633&lt;&gt;"Yes","Check requirement",IF(L633="Further support needed","Competence concern",IF(L633="Competence confirmed","Confirmed",IF(M633="","Missing assessment due",IF(M633&lt;TODAY(),"Assessment overdue","Assessment outstanding")))))))</f>
        <v/>
      </c>
      <c r="X633" s="8">
        <f>IF(OR(A633="",F633&lt;&gt;"Active"),"",IF(T633="Closed","Closed",IF(AND(T633="Not needed",Q633="",R633="",S633=""),"No action",IF(OR(Q633="",R633="",S633="",T633&lt;&gt;"Open"),"Check action details",IF(S633&lt;TODAY(),"Action overdue","Action open")))))</f>
        <v/>
      </c>
      <c r="Y633" s="8">
        <f>IF(COUNTA(A633:T633)=0,"",IF(F633="Archived","Archived",IF(OR(A633="",B633="",C633="",D633="",E633="",F633&lt;&gt;"Active",COUNTIF(Roles,B633)=0,COUNTIF(Branches,C633)=0,COUNTIF(LearningStatuses,G633)=0,COUNTIF(AssessmentRequired,K633)=0,COUNTIF(AssessmentStatuses,L633)=0,COUNTIF(ActionStatuses,T633)=0,AND(H633&lt;&gt;"",NOT(ISNUMBER(H633))),AND(I633&lt;&gt;"",OR(NOT(ISNUMBER(I633)),I633&gt;TODAY())),AND(J633&lt;&gt;"",NOT(ISNUMBER(J633))),AND(M633&lt;&gt;"",NOT(ISNUMBER(M633))),AND(N633&lt;&gt;"",OR(NOT(ISNUMBER(N633)),N633&gt;TODAY())),AND(S633&lt;&gt;"",NOT(ISNUMBER(S633))),AND(G633="Completed",OR(I633="",P633="",J633="")),AND(G633&lt;&gt;"Completed",OR(I633&lt;&gt;"",H633="")),AND(K633="No",L633&lt;&gt;"Not required"),AND(K633="Yes",OR(L633="Not required",AND(L633&lt;&gt;"Competence confirmed",M633=""))),AND(OR(L633="Competence confirmed",L633="Further support needed"),OR(N633="",O633="",P633="")),AND(L633="Further support needed",T633&lt;&gt;"Open"),X633="Check action details",AND(T633="Closed",OR(Q633="",R633="",P633=""))),"Check required fields/dates","Recorded - verify evidence")))</f>
        <v/>
      </c>
    </row>
    <row r="634" spans="1:25" ht="32" customHeight="1">
      <c r="A634" s="6"/>
      <c r="B634" s="6"/>
      <c r="C634" s="6"/>
      <c r="D634" s="6"/>
      <c r="E634" s="6"/>
      <c r="F634" s="6"/>
      <c r="G634" s="6"/>
      <c r="H634" s="7"/>
      <c r="I634" s="7"/>
      <c r="J634" s="7"/>
      <c r="K634" s="6"/>
      <c r="L634" s="6"/>
      <c r="M634" s="7"/>
      <c r="N634" s="7"/>
      <c r="O634" s="6"/>
      <c r="P634" s="6"/>
      <c r="Q634" s="6"/>
      <c r="R634" s="6"/>
      <c r="S634" s="7"/>
      <c r="T634" s="6"/>
      <c r="U634" s="8">
        <f>IF(OR(A634="",F634&lt;&gt;"Active"),"",IF(G634="Completed","Completed",IF(H634="","Missing deadline",IF(H634&lt;TODAY(),"Overdue learning",IF(H634&lt;=TODAY()+30,"Due within 30 days","Scheduled")))))</f>
        <v/>
      </c>
      <c r="V634" s="8">
        <f>IF(OR(A634="",F634&lt;&gt;"Active"),"",IF(G634&lt;&gt;"Completed","Not yet completed",IF(J634="","Missing review date",IF(J634&lt;TODAY(),"Review overdue",IF(J634&lt;=TODAY()+30,"Review within 30 days","Scheduled")))))</f>
        <v/>
      </c>
      <c r="W634" s="8">
        <f>IF(OR(A634="",F634&lt;&gt;"Active"),"",IF(K634="No","Not required",IF(K634&lt;&gt;"Yes","Check requirement",IF(L634="Further support needed","Competence concern",IF(L634="Competence confirmed","Confirmed",IF(M634="","Missing assessment due",IF(M634&lt;TODAY(),"Assessment overdue","Assessment outstanding")))))))</f>
        <v/>
      </c>
      <c r="X634" s="8">
        <f>IF(OR(A634="",F634&lt;&gt;"Active"),"",IF(T634="Closed","Closed",IF(AND(T634="Not needed",Q634="",R634="",S634=""),"No action",IF(OR(Q634="",R634="",S634="",T634&lt;&gt;"Open"),"Check action details",IF(S634&lt;TODAY(),"Action overdue","Action open")))))</f>
        <v/>
      </c>
      <c r="Y634" s="8">
        <f>IF(COUNTA(A634:T634)=0,"",IF(F634="Archived","Archived",IF(OR(A634="",B634="",C634="",D634="",E634="",F634&lt;&gt;"Active",COUNTIF(Roles,B634)=0,COUNTIF(Branches,C634)=0,COUNTIF(LearningStatuses,G634)=0,COUNTIF(AssessmentRequired,K634)=0,COUNTIF(AssessmentStatuses,L634)=0,COUNTIF(ActionStatuses,T634)=0,AND(H634&lt;&gt;"",NOT(ISNUMBER(H634))),AND(I634&lt;&gt;"",OR(NOT(ISNUMBER(I634)),I634&gt;TODAY())),AND(J634&lt;&gt;"",NOT(ISNUMBER(J634))),AND(M634&lt;&gt;"",NOT(ISNUMBER(M634))),AND(N634&lt;&gt;"",OR(NOT(ISNUMBER(N634)),N634&gt;TODAY())),AND(S634&lt;&gt;"",NOT(ISNUMBER(S634))),AND(G634="Completed",OR(I634="",P634="",J634="")),AND(G634&lt;&gt;"Completed",OR(I634&lt;&gt;"",H634="")),AND(K634="No",L634&lt;&gt;"Not required"),AND(K634="Yes",OR(L634="Not required",AND(L634&lt;&gt;"Competence confirmed",M634=""))),AND(OR(L634="Competence confirmed",L634="Further support needed"),OR(N634="",O634="",P634="")),AND(L634="Further support needed",T634&lt;&gt;"Open"),X634="Check action details",AND(T634="Closed",OR(Q634="",R634="",P634=""))),"Check required fields/dates","Recorded - verify evidence")))</f>
        <v/>
      </c>
    </row>
    <row r="635" spans="1:25" ht="32" customHeight="1">
      <c r="A635" s="6"/>
      <c r="B635" s="6"/>
      <c r="C635" s="6"/>
      <c r="D635" s="6"/>
      <c r="E635" s="6"/>
      <c r="F635" s="6"/>
      <c r="G635" s="6"/>
      <c r="H635" s="7"/>
      <c r="I635" s="7"/>
      <c r="J635" s="7"/>
      <c r="K635" s="6"/>
      <c r="L635" s="6"/>
      <c r="M635" s="7"/>
      <c r="N635" s="7"/>
      <c r="O635" s="6"/>
      <c r="P635" s="6"/>
      <c r="Q635" s="6"/>
      <c r="R635" s="6"/>
      <c r="S635" s="7"/>
      <c r="T635" s="6"/>
      <c r="U635" s="8">
        <f>IF(OR(A635="",F635&lt;&gt;"Active"),"",IF(G635="Completed","Completed",IF(H635="","Missing deadline",IF(H635&lt;TODAY(),"Overdue learning",IF(H635&lt;=TODAY()+30,"Due within 30 days","Scheduled")))))</f>
        <v/>
      </c>
      <c r="V635" s="8">
        <f>IF(OR(A635="",F635&lt;&gt;"Active"),"",IF(G635&lt;&gt;"Completed","Not yet completed",IF(J635="","Missing review date",IF(J635&lt;TODAY(),"Review overdue",IF(J635&lt;=TODAY()+30,"Review within 30 days","Scheduled")))))</f>
        <v/>
      </c>
      <c r="W635" s="8">
        <f>IF(OR(A635="",F635&lt;&gt;"Active"),"",IF(K635="No","Not required",IF(K635&lt;&gt;"Yes","Check requirement",IF(L635="Further support needed","Competence concern",IF(L635="Competence confirmed","Confirmed",IF(M635="","Missing assessment due",IF(M635&lt;TODAY(),"Assessment overdue","Assessment outstanding")))))))</f>
        <v/>
      </c>
      <c r="X635" s="8">
        <f>IF(OR(A635="",F635&lt;&gt;"Active"),"",IF(T635="Closed","Closed",IF(AND(T635="Not needed",Q635="",R635="",S635=""),"No action",IF(OR(Q635="",R635="",S635="",T635&lt;&gt;"Open"),"Check action details",IF(S635&lt;TODAY(),"Action overdue","Action open")))))</f>
        <v/>
      </c>
      <c r="Y635" s="8">
        <f>IF(COUNTA(A635:T635)=0,"",IF(F635="Archived","Archived",IF(OR(A635="",B635="",C635="",D635="",E635="",F635&lt;&gt;"Active",COUNTIF(Roles,B635)=0,COUNTIF(Branches,C635)=0,COUNTIF(LearningStatuses,G635)=0,COUNTIF(AssessmentRequired,K635)=0,COUNTIF(AssessmentStatuses,L635)=0,COUNTIF(ActionStatuses,T635)=0,AND(H635&lt;&gt;"",NOT(ISNUMBER(H635))),AND(I635&lt;&gt;"",OR(NOT(ISNUMBER(I635)),I635&gt;TODAY())),AND(J635&lt;&gt;"",NOT(ISNUMBER(J635))),AND(M635&lt;&gt;"",NOT(ISNUMBER(M635))),AND(N635&lt;&gt;"",OR(NOT(ISNUMBER(N635)),N635&gt;TODAY())),AND(S635&lt;&gt;"",NOT(ISNUMBER(S635))),AND(G635="Completed",OR(I635="",P635="",J635="")),AND(G635&lt;&gt;"Completed",OR(I635&lt;&gt;"",H635="")),AND(K635="No",L635&lt;&gt;"Not required"),AND(K635="Yes",OR(L635="Not required",AND(L635&lt;&gt;"Competence confirmed",M635=""))),AND(OR(L635="Competence confirmed",L635="Further support needed"),OR(N635="",O635="",P635="")),AND(L635="Further support needed",T635&lt;&gt;"Open"),X635="Check action details",AND(T635="Closed",OR(Q635="",R635="",P635=""))),"Check required fields/dates","Recorded - verify evidence")))</f>
        <v/>
      </c>
    </row>
    <row r="636" spans="1:25" ht="32" customHeight="1">
      <c r="A636" s="6"/>
      <c r="B636" s="6"/>
      <c r="C636" s="6"/>
      <c r="D636" s="6"/>
      <c r="E636" s="6"/>
      <c r="F636" s="6"/>
      <c r="G636" s="6"/>
      <c r="H636" s="7"/>
      <c r="I636" s="7"/>
      <c r="J636" s="7"/>
      <c r="K636" s="6"/>
      <c r="L636" s="6"/>
      <c r="M636" s="7"/>
      <c r="N636" s="7"/>
      <c r="O636" s="6"/>
      <c r="P636" s="6"/>
      <c r="Q636" s="6"/>
      <c r="R636" s="6"/>
      <c r="S636" s="7"/>
      <c r="T636" s="6"/>
      <c r="U636" s="8">
        <f>IF(OR(A636="",F636&lt;&gt;"Active"),"",IF(G636="Completed","Completed",IF(H636="","Missing deadline",IF(H636&lt;TODAY(),"Overdue learning",IF(H636&lt;=TODAY()+30,"Due within 30 days","Scheduled")))))</f>
        <v/>
      </c>
      <c r="V636" s="8">
        <f>IF(OR(A636="",F636&lt;&gt;"Active"),"",IF(G636&lt;&gt;"Completed","Not yet completed",IF(J636="","Missing review date",IF(J636&lt;TODAY(),"Review overdue",IF(J636&lt;=TODAY()+30,"Review within 30 days","Scheduled")))))</f>
        <v/>
      </c>
      <c r="W636" s="8">
        <f>IF(OR(A636="",F636&lt;&gt;"Active"),"",IF(K636="No","Not required",IF(K636&lt;&gt;"Yes","Check requirement",IF(L636="Further support needed","Competence concern",IF(L636="Competence confirmed","Confirmed",IF(M636="","Missing assessment due",IF(M636&lt;TODAY(),"Assessment overdue","Assessment outstanding")))))))</f>
        <v/>
      </c>
      <c r="X636" s="8">
        <f>IF(OR(A636="",F636&lt;&gt;"Active"),"",IF(T636="Closed","Closed",IF(AND(T636="Not needed",Q636="",R636="",S636=""),"No action",IF(OR(Q636="",R636="",S636="",T636&lt;&gt;"Open"),"Check action details",IF(S636&lt;TODAY(),"Action overdue","Action open")))))</f>
        <v/>
      </c>
      <c r="Y636" s="8">
        <f>IF(COUNTA(A636:T636)=0,"",IF(F636="Archived","Archived",IF(OR(A636="",B636="",C636="",D636="",E636="",F636&lt;&gt;"Active",COUNTIF(Roles,B636)=0,COUNTIF(Branches,C636)=0,COUNTIF(LearningStatuses,G636)=0,COUNTIF(AssessmentRequired,K636)=0,COUNTIF(AssessmentStatuses,L636)=0,COUNTIF(ActionStatuses,T636)=0,AND(H636&lt;&gt;"",NOT(ISNUMBER(H636))),AND(I636&lt;&gt;"",OR(NOT(ISNUMBER(I636)),I636&gt;TODAY())),AND(J636&lt;&gt;"",NOT(ISNUMBER(J636))),AND(M636&lt;&gt;"",NOT(ISNUMBER(M636))),AND(N636&lt;&gt;"",OR(NOT(ISNUMBER(N636)),N636&gt;TODAY())),AND(S636&lt;&gt;"",NOT(ISNUMBER(S636))),AND(G636="Completed",OR(I636="",P636="",J636="")),AND(G636&lt;&gt;"Completed",OR(I636&lt;&gt;"",H636="")),AND(K636="No",L636&lt;&gt;"Not required"),AND(K636="Yes",OR(L636="Not required",AND(L636&lt;&gt;"Competence confirmed",M636=""))),AND(OR(L636="Competence confirmed",L636="Further support needed"),OR(N636="",O636="",P636="")),AND(L636="Further support needed",T636&lt;&gt;"Open"),X636="Check action details",AND(T636="Closed",OR(Q636="",R636="",P636=""))),"Check required fields/dates","Recorded - verify evidence")))</f>
        <v/>
      </c>
    </row>
    <row r="637" spans="1:25" ht="32" customHeight="1">
      <c r="A637" s="6"/>
      <c r="B637" s="6"/>
      <c r="C637" s="6"/>
      <c r="D637" s="6"/>
      <c r="E637" s="6"/>
      <c r="F637" s="6"/>
      <c r="G637" s="6"/>
      <c r="H637" s="7"/>
      <c r="I637" s="7"/>
      <c r="J637" s="7"/>
      <c r="K637" s="6"/>
      <c r="L637" s="6"/>
      <c r="M637" s="7"/>
      <c r="N637" s="7"/>
      <c r="O637" s="6"/>
      <c r="P637" s="6"/>
      <c r="Q637" s="6"/>
      <c r="R637" s="6"/>
      <c r="S637" s="7"/>
      <c r="T637" s="6"/>
      <c r="U637" s="8">
        <f>IF(OR(A637="",F637&lt;&gt;"Active"),"",IF(G637="Completed","Completed",IF(H637="","Missing deadline",IF(H637&lt;TODAY(),"Overdue learning",IF(H637&lt;=TODAY()+30,"Due within 30 days","Scheduled")))))</f>
        <v/>
      </c>
      <c r="V637" s="8">
        <f>IF(OR(A637="",F637&lt;&gt;"Active"),"",IF(G637&lt;&gt;"Completed","Not yet completed",IF(J637="","Missing review date",IF(J637&lt;TODAY(),"Review overdue",IF(J637&lt;=TODAY()+30,"Review within 30 days","Scheduled")))))</f>
        <v/>
      </c>
      <c r="W637" s="8">
        <f>IF(OR(A637="",F637&lt;&gt;"Active"),"",IF(K637="No","Not required",IF(K637&lt;&gt;"Yes","Check requirement",IF(L637="Further support needed","Competence concern",IF(L637="Competence confirmed","Confirmed",IF(M637="","Missing assessment due",IF(M637&lt;TODAY(),"Assessment overdue","Assessment outstanding")))))))</f>
        <v/>
      </c>
      <c r="X637" s="8">
        <f>IF(OR(A637="",F637&lt;&gt;"Active"),"",IF(T637="Closed","Closed",IF(AND(T637="Not needed",Q637="",R637="",S637=""),"No action",IF(OR(Q637="",R637="",S637="",T637&lt;&gt;"Open"),"Check action details",IF(S637&lt;TODAY(),"Action overdue","Action open")))))</f>
        <v/>
      </c>
      <c r="Y637" s="8">
        <f>IF(COUNTA(A637:T637)=0,"",IF(F637="Archived","Archived",IF(OR(A637="",B637="",C637="",D637="",E637="",F637&lt;&gt;"Active",COUNTIF(Roles,B637)=0,COUNTIF(Branches,C637)=0,COUNTIF(LearningStatuses,G637)=0,COUNTIF(AssessmentRequired,K637)=0,COUNTIF(AssessmentStatuses,L637)=0,COUNTIF(ActionStatuses,T637)=0,AND(H637&lt;&gt;"",NOT(ISNUMBER(H637))),AND(I637&lt;&gt;"",OR(NOT(ISNUMBER(I637)),I637&gt;TODAY())),AND(J637&lt;&gt;"",NOT(ISNUMBER(J637))),AND(M637&lt;&gt;"",NOT(ISNUMBER(M637))),AND(N637&lt;&gt;"",OR(NOT(ISNUMBER(N637)),N637&gt;TODAY())),AND(S637&lt;&gt;"",NOT(ISNUMBER(S637))),AND(G637="Completed",OR(I637="",P637="",J637="")),AND(G637&lt;&gt;"Completed",OR(I637&lt;&gt;"",H637="")),AND(K637="No",L637&lt;&gt;"Not required"),AND(K637="Yes",OR(L637="Not required",AND(L637&lt;&gt;"Competence confirmed",M637=""))),AND(OR(L637="Competence confirmed",L637="Further support needed"),OR(N637="",O637="",P637="")),AND(L637="Further support needed",T637&lt;&gt;"Open"),X637="Check action details",AND(T637="Closed",OR(Q637="",R637="",P637=""))),"Check required fields/dates","Recorded - verify evidence")))</f>
        <v/>
      </c>
    </row>
    <row r="638" spans="1:25" ht="32" customHeight="1">
      <c r="A638" s="6"/>
      <c r="B638" s="6"/>
      <c r="C638" s="6"/>
      <c r="D638" s="6"/>
      <c r="E638" s="6"/>
      <c r="F638" s="6"/>
      <c r="G638" s="6"/>
      <c r="H638" s="7"/>
      <c r="I638" s="7"/>
      <c r="J638" s="7"/>
      <c r="K638" s="6"/>
      <c r="L638" s="6"/>
      <c r="M638" s="7"/>
      <c r="N638" s="7"/>
      <c r="O638" s="6"/>
      <c r="P638" s="6"/>
      <c r="Q638" s="6"/>
      <c r="R638" s="6"/>
      <c r="S638" s="7"/>
      <c r="T638" s="6"/>
      <c r="U638" s="8">
        <f>IF(OR(A638="",F638&lt;&gt;"Active"),"",IF(G638="Completed","Completed",IF(H638="","Missing deadline",IF(H638&lt;TODAY(),"Overdue learning",IF(H638&lt;=TODAY()+30,"Due within 30 days","Scheduled")))))</f>
        <v/>
      </c>
      <c r="V638" s="8">
        <f>IF(OR(A638="",F638&lt;&gt;"Active"),"",IF(G638&lt;&gt;"Completed","Not yet completed",IF(J638="","Missing review date",IF(J638&lt;TODAY(),"Review overdue",IF(J638&lt;=TODAY()+30,"Review within 30 days","Scheduled")))))</f>
        <v/>
      </c>
      <c r="W638" s="8">
        <f>IF(OR(A638="",F638&lt;&gt;"Active"),"",IF(K638="No","Not required",IF(K638&lt;&gt;"Yes","Check requirement",IF(L638="Further support needed","Competence concern",IF(L638="Competence confirmed","Confirmed",IF(M638="","Missing assessment due",IF(M638&lt;TODAY(),"Assessment overdue","Assessment outstanding")))))))</f>
        <v/>
      </c>
      <c r="X638" s="8">
        <f>IF(OR(A638="",F638&lt;&gt;"Active"),"",IF(T638="Closed","Closed",IF(AND(T638="Not needed",Q638="",R638="",S638=""),"No action",IF(OR(Q638="",R638="",S638="",T638&lt;&gt;"Open"),"Check action details",IF(S638&lt;TODAY(),"Action overdue","Action open")))))</f>
        <v/>
      </c>
      <c r="Y638" s="8">
        <f>IF(COUNTA(A638:T638)=0,"",IF(F638="Archived","Archived",IF(OR(A638="",B638="",C638="",D638="",E638="",F638&lt;&gt;"Active",COUNTIF(Roles,B638)=0,COUNTIF(Branches,C638)=0,COUNTIF(LearningStatuses,G638)=0,COUNTIF(AssessmentRequired,K638)=0,COUNTIF(AssessmentStatuses,L638)=0,COUNTIF(ActionStatuses,T638)=0,AND(H638&lt;&gt;"",NOT(ISNUMBER(H638))),AND(I638&lt;&gt;"",OR(NOT(ISNUMBER(I638)),I638&gt;TODAY())),AND(J638&lt;&gt;"",NOT(ISNUMBER(J638))),AND(M638&lt;&gt;"",NOT(ISNUMBER(M638))),AND(N638&lt;&gt;"",OR(NOT(ISNUMBER(N638)),N638&gt;TODAY())),AND(S638&lt;&gt;"",NOT(ISNUMBER(S638))),AND(G638="Completed",OR(I638="",P638="",J638="")),AND(G638&lt;&gt;"Completed",OR(I638&lt;&gt;"",H638="")),AND(K638="No",L638&lt;&gt;"Not required"),AND(K638="Yes",OR(L638="Not required",AND(L638&lt;&gt;"Competence confirmed",M638=""))),AND(OR(L638="Competence confirmed",L638="Further support needed"),OR(N638="",O638="",P638="")),AND(L638="Further support needed",T638&lt;&gt;"Open"),X638="Check action details",AND(T638="Closed",OR(Q638="",R638="",P638=""))),"Check required fields/dates","Recorded - verify evidence")))</f>
        <v/>
      </c>
    </row>
    <row r="639" spans="1:25" ht="32" customHeight="1">
      <c r="A639" s="6"/>
      <c r="B639" s="6"/>
      <c r="C639" s="6"/>
      <c r="D639" s="6"/>
      <c r="E639" s="6"/>
      <c r="F639" s="6"/>
      <c r="G639" s="6"/>
      <c r="H639" s="7"/>
      <c r="I639" s="7"/>
      <c r="J639" s="7"/>
      <c r="K639" s="6"/>
      <c r="L639" s="6"/>
      <c r="M639" s="7"/>
      <c r="N639" s="7"/>
      <c r="O639" s="6"/>
      <c r="P639" s="6"/>
      <c r="Q639" s="6"/>
      <c r="R639" s="6"/>
      <c r="S639" s="7"/>
      <c r="T639" s="6"/>
      <c r="U639" s="8">
        <f>IF(OR(A639="",F639&lt;&gt;"Active"),"",IF(G639="Completed","Completed",IF(H639="","Missing deadline",IF(H639&lt;TODAY(),"Overdue learning",IF(H639&lt;=TODAY()+30,"Due within 30 days","Scheduled")))))</f>
        <v/>
      </c>
      <c r="V639" s="8">
        <f>IF(OR(A639="",F639&lt;&gt;"Active"),"",IF(G639&lt;&gt;"Completed","Not yet completed",IF(J639="","Missing review date",IF(J639&lt;TODAY(),"Review overdue",IF(J639&lt;=TODAY()+30,"Review within 30 days","Scheduled")))))</f>
        <v/>
      </c>
      <c r="W639" s="8">
        <f>IF(OR(A639="",F639&lt;&gt;"Active"),"",IF(K639="No","Not required",IF(K639&lt;&gt;"Yes","Check requirement",IF(L639="Further support needed","Competence concern",IF(L639="Competence confirmed","Confirmed",IF(M639="","Missing assessment due",IF(M639&lt;TODAY(),"Assessment overdue","Assessment outstanding")))))))</f>
        <v/>
      </c>
      <c r="X639" s="8">
        <f>IF(OR(A639="",F639&lt;&gt;"Active"),"",IF(T639="Closed","Closed",IF(AND(T639="Not needed",Q639="",R639="",S639=""),"No action",IF(OR(Q639="",R639="",S639="",T639&lt;&gt;"Open"),"Check action details",IF(S639&lt;TODAY(),"Action overdue","Action open")))))</f>
        <v/>
      </c>
      <c r="Y639" s="8">
        <f>IF(COUNTA(A639:T639)=0,"",IF(F639="Archived","Archived",IF(OR(A639="",B639="",C639="",D639="",E639="",F639&lt;&gt;"Active",COUNTIF(Roles,B639)=0,COUNTIF(Branches,C639)=0,COUNTIF(LearningStatuses,G639)=0,COUNTIF(AssessmentRequired,K639)=0,COUNTIF(AssessmentStatuses,L639)=0,COUNTIF(ActionStatuses,T639)=0,AND(H639&lt;&gt;"",NOT(ISNUMBER(H639))),AND(I639&lt;&gt;"",OR(NOT(ISNUMBER(I639)),I639&gt;TODAY())),AND(J639&lt;&gt;"",NOT(ISNUMBER(J639))),AND(M639&lt;&gt;"",NOT(ISNUMBER(M639))),AND(N639&lt;&gt;"",OR(NOT(ISNUMBER(N639)),N639&gt;TODAY())),AND(S639&lt;&gt;"",NOT(ISNUMBER(S639))),AND(G639="Completed",OR(I639="",P639="",J639="")),AND(G639&lt;&gt;"Completed",OR(I639&lt;&gt;"",H639="")),AND(K639="No",L639&lt;&gt;"Not required"),AND(K639="Yes",OR(L639="Not required",AND(L639&lt;&gt;"Competence confirmed",M639=""))),AND(OR(L639="Competence confirmed",L639="Further support needed"),OR(N639="",O639="",P639="")),AND(L639="Further support needed",T639&lt;&gt;"Open"),X639="Check action details",AND(T639="Closed",OR(Q639="",R639="",P639=""))),"Check required fields/dates","Recorded - verify evidence")))</f>
        <v/>
      </c>
    </row>
    <row r="640" spans="1:25" ht="32" customHeight="1">
      <c r="A640" s="6"/>
      <c r="B640" s="6"/>
      <c r="C640" s="6"/>
      <c r="D640" s="6"/>
      <c r="E640" s="6"/>
      <c r="F640" s="6"/>
      <c r="G640" s="6"/>
      <c r="H640" s="7"/>
      <c r="I640" s="7"/>
      <c r="J640" s="7"/>
      <c r="K640" s="6"/>
      <c r="L640" s="6"/>
      <c r="M640" s="7"/>
      <c r="N640" s="7"/>
      <c r="O640" s="6"/>
      <c r="P640" s="6"/>
      <c r="Q640" s="6"/>
      <c r="R640" s="6"/>
      <c r="S640" s="7"/>
      <c r="T640" s="6"/>
      <c r="U640" s="8">
        <f>IF(OR(A640="",F640&lt;&gt;"Active"),"",IF(G640="Completed","Completed",IF(H640="","Missing deadline",IF(H640&lt;TODAY(),"Overdue learning",IF(H640&lt;=TODAY()+30,"Due within 30 days","Scheduled")))))</f>
        <v/>
      </c>
      <c r="V640" s="8">
        <f>IF(OR(A640="",F640&lt;&gt;"Active"),"",IF(G640&lt;&gt;"Completed","Not yet completed",IF(J640="","Missing review date",IF(J640&lt;TODAY(),"Review overdue",IF(J640&lt;=TODAY()+30,"Review within 30 days","Scheduled")))))</f>
        <v/>
      </c>
      <c r="W640" s="8">
        <f>IF(OR(A640="",F640&lt;&gt;"Active"),"",IF(K640="No","Not required",IF(K640&lt;&gt;"Yes","Check requirement",IF(L640="Further support needed","Competence concern",IF(L640="Competence confirmed","Confirmed",IF(M640="","Missing assessment due",IF(M640&lt;TODAY(),"Assessment overdue","Assessment outstanding")))))))</f>
        <v/>
      </c>
      <c r="X640" s="8">
        <f>IF(OR(A640="",F640&lt;&gt;"Active"),"",IF(T640="Closed","Closed",IF(AND(T640="Not needed",Q640="",R640="",S640=""),"No action",IF(OR(Q640="",R640="",S640="",T640&lt;&gt;"Open"),"Check action details",IF(S640&lt;TODAY(),"Action overdue","Action open")))))</f>
        <v/>
      </c>
      <c r="Y640" s="8">
        <f>IF(COUNTA(A640:T640)=0,"",IF(F640="Archived","Archived",IF(OR(A640="",B640="",C640="",D640="",E640="",F640&lt;&gt;"Active",COUNTIF(Roles,B640)=0,COUNTIF(Branches,C640)=0,COUNTIF(LearningStatuses,G640)=0,COUNTIF(AssessmentRequired,K640)=0,COUNTIF(AssessmentStatuses,L640)=0,COUNTIF(ActionStatuses,T640)=0,AND(H640&lt;&gt;"",NOT(ISNUMBER(H640))),AND(I640&lt;&gt;"",OR(NOT(ISNUMBER(I640)),I640&gt;TODAY())),AND(J640&lt;&gt;"",NOT(ISNUMBER(J640))),AND(M640&lt;&gt;"",NOT(ISNUMBER(M640))),AND(N640&lt;&gt;"",OR(NOT(ISNUMBER(N640)),N640&gt;TODAY())),AND(S640&lt;&gt;"",NOT(ISNUMBER(S640))),AND(G640="Completed",OR(I640="",P640="",J640="")),AND(G640&lt;&gt;"Completed",OR(I640&lt;&gt;"",H640="")),AND(K640="No",L640&lt;&gt;"Not required"),AND(K640="Yes",OR(L640="Not required",AND(L640&lt;&gt;"Competence confirmed",M640=""))),AND(OR(L640="Competence confirmed",L640="Further support needed"),OR(N640="",O640="",P640="")),AND(L640="Further support needed",T640&lt;&gt;"Open"),X640="Check action details",AND(T640="Closed",OR(Q640="",R640="",P640=""))),"Check required fields/dates","Recorded - verify evidence")))</f>
        <v/>
      </c>
    </row>
    <row r="641" spans="1:25" ht="32" customHeight="1">
      <c r="A641" s="6"/>
      <c r="B641" s="6"/>
      <c r="C641" s="6"/>
      <c r="D641" s="6"/>
      <c r="E641" s="6"/>
      <c r="F641" s="6"/>
      <c r="G641" s="6"/>
      <c r="H641" s="7"/>
      <c r="I641" s="7"/>
      <c r="J641" s="7"/>
      <c r="K641" s="6"/>
      <c r="L641" s="6"/>
      <c r="M641" s="7"/>
      <c r="N641" s="7"/>
      <c r="O641" s="6"/>
      <c r="P641" s="6"/>
      <c r="Q641" s="6"/>
      <c r="R641" s="6"/>
      <c r="S641" s="7"/>
      <c r="T641" s="6"/>
      <c r="U641" s="8">
        <f>IF(OR(A641="",F641&lt;&gt;"Active"),"",IF(G641="Completed","Completed",IF(H641="","Missing deadline",IF(H641&lt;TODAY(),"Overdue learning",IF(H641&lt;=TODAY()+30,"Due within 30 days","Scheduled")))))</f>
        <v/>
      </c>
      <c r="V641" s="8">
        <f>IF(OR(A641="",F641&lt;&gt;"Active"),"",IF(G641&lt;&gt;"Completed","Not yet completed",IF(J641="","Missing review date",IF(J641&lt;TODAY(),"Review overdue",IF(J641&lt;=TODAY()+30,"Review within 30 days","Scheduled")))))</f>
        <v/>
      </c>
      <c r="W641" s="8">
        <f>IF(OR(A641="",F641&lt;&gt;"Active"),"",IF(K641="No","Not required",IF(K641&lt;&gt;"Yes","Check requirement",IF(L641="Further support needed","Competence concern",IF(L641="Competence confirmed","Confirmed",IF(M641="","Missing assessment due",IF(M641&lt;TODAY(),"Assessment overdue","Assessment outstanding")))))))</f>
        <v/>
      </c>
      <c r="X641" s="8">
        <f>IF(OR(A641="",F641&lt;&gt;"Active"),"",IF(T641="Closed","Closed",IF(AND(T641="Not needed",Q641="",R641="",S641=""),"No action",IF(OR(Q641="",R641="",S641="",T641&lt;&gt;"Open"),"Check action details",IF(S641&lt;TODAY(),"Action overdue","Action open")))))</f>
        <v/>
      </c>
      <c r="Y641" s="8">
        <f>IF(COUNTA(A641:T641)=0,"",IF(F641="Archived","Archived",IF(OR(A641="",B641="",C641="",D641="",E641="",F641&lt;&gt;"Active",COUNTIF(Roles,B641)=0,COUNTIF(Branches,C641)=0,COUNTIF(LearningStatuses,G641)=0,COUNTIF(AssessmentRequired,K641)=0,COUNTIF(AssessmentStatuses,L641)=0,COUNTIF(ActionStatuses,T641)=0,AND(H641&lt;&gt;"",NOT(ISNUMBER(H641))),AND(I641&lt;&gt;"",OR(NOT(ISNUMBER(I641)),I641&gt;TODAY())),AND(J641&lt;&gt;"",NOT(ISNUMBER(J641))),AND(M641&lt;&gt;"",NOT(ISNUMBER(M641))),AND(N641&lt;&gt;"",OR(NOT(ISNUMBER(N641)),N641&gt;TODAY())),AND(S641&lt;&gt;"",NOT(ISNUMBER(S641))),AND(G641="Completed",OR(I641="",P641="",J641="")),AND(G641&lt;&gt;"Completed",OR(I641&lt;&gt;"",H641="")),AND(K641="No",L641&lt;&gt;"Not required"),AND(K641="Yes",OR(L641="Not required",AND(L641&lt;&gt;"Competence confirmed",M641=""))),AND(OR(L641="Competence confirmed",L641="Further support needed"),OR(N641="",O641="",P641="")),AND(L641="Further support needed",T641&lt;&gt;"Open"),X641="Check action details",AND(T641="Closed",OR(Q641="",R641="",P641=""))),"Check required fields/dates","Recorded - verify evidence")))</f>
        <v/>
      </c>
    </row>
    <row r="642" spans="1:25" ht="32" customHeight="1">
      <c r="A642" s="6"/>
      <c r="B642" s="6"/>
      <c r="C642" s="6"/>
      <c r="D642" s="6"/>
      <c r="E642" s="6"/>
      <c r="F642" s="6"/>
      <c r="G642" s="6"/>
      <c r="H642" s="7"/>
      <c r="I642" s="7"/>
      <c r="J642" s="7"/>
      <c r="K642" s="6"/>
      <c r="L642" s="6"/>
      <c r="M642" s="7"/>
      <c r="N642" s="7"/>
      <c r="O642" s="6"/>
      <c r="P642" s="6"/>
      <c r="Q642" s="6"/>
      <c r="R642" s="6"/>
      <c r="S642" s="7"/>
      <c r="T642" s="6"/>
      <c r="U642" s="8">
        <f>IF(OR(A642="",F642&lt;&gt;"Active"),"",IF(G642="Completed","Completed",IF(H642="","Missing deadline",IF(H642&lt;TODAY(),"Overdue learning",IF(H642&lt;=TODAY()+30,"Due within 30 days","Scheduled")))))</f>
        <v/>
      </c>
      <c r="V642" s="8">
        <f>IF(OR(A642="",F642&lt;&gt;"Active"),"",IF(G642&lt;&gt;"Completed","Not yet completed",IF(J642="","Missing review date",IF(J642&lt;TODAY(),"Review overdue",IF(J642&lt;=TODAY()+30,"Review within 30 days","Scheduled")))))</f>
        <v/>
      </c>
      <c r="W642" s="8">
        <f>IF(OR(A642="",F642&lt;&gt;"Active"),"",IF(K642="No","Not required",IF(K642&lt;&gt;"Yes","Check requirement",IF(L642="Further support needed","Competence concern",IF(L642="Competence confirmed","Confirmed",IF(M642="","Missing assessment due",IF(M642&lt;TODAY(),"Assessment overdue","Assessment outstanding")))))))</f>
        <v/>
      </c>
      <c r="X642" s="8">
        <f>IF(OR(A642="",F642&lt;&gt;"Active"),"",IF(T642="Closed","Closed",IF(AND(T642="Not needed",Q642="",R642="",S642=""),"No action",IF(OR(Q642="",R642="",S642="",T642&lt;&gt;"Open"),"Check action details",IF(S642&lt;TODAY(),"Action overdue","Action open")))))</f>
        <v/>
      </c>
      <c r="Y642" s="8">
        <f>IF(COUNTA(A642:T642)=0,"",IF(F642="Archived","Archived",IF(OR(A642="",B642="",C642="",D642="",E642="",F642&lt;&gt;"Active",COUNTIF(Roles,B642)=0,COUNTIF(Branches,C642)=0,COUNTIF(LearningStatuses,G642)=0,COUNTIF(AssessmentRequired,K642)=0,COUNTIF(AssessmentStatuses,L642)=0,COUNTIF(ActionStatuses,T642)=0,AND(H642&lt;&gt;"",NOT(ISNUMBER(H642))),AND(I642&lt;&gt;"",OR(NOT(ISNUMBER(I642)),I642&gt;TODAY())),AND(J642&lt;&gt;"",NOT(ISNUMBER(J642))),AND(M642&lt;&gt;"",NOT(ISNUMBER(M642))),AND(N642&lt;&gt;"",OR(NOT(ISNUMBER(N642)),N642&gt;TODAY())),AND(S642&lt;&gt;"",NOT(ISNUMBER(S642))),AND(G642="Completed",OR(I642="",P642="",J642="")),AND(G642&lt;&gt;"Completed",OR(I642&lt;&gt;"",H642="")),AND(K642="No",L642&lt;&gt;"Not required"),AND(K642="Yes",OR(L642="Not required",AND(L642&lt;&gt;"Competence confirmed",M642=""))),AND(OR(L642="Competence confirmed",L642="Further support needed"),OR(N642="",O642="",P642="")),AND(L642="Further support needed",T642&lt;&gt;"Open"),X642="Check action details",AND(T642="Closed",OR(Q642="",R642="",P642=""))),"Check required fields/dates","Recorded - verify evidence")))</f>
        <v/>
      </c>
    </row>
    <row r="643" spans="1:25" ht="32" customHeight="1">
      <c r="A643" s="6"/>
      <c r="B643" s="6"/>
      <c r="C643" s="6"/>
      <c r="D643" s="6"/>
      <c r="E643" s="6"/>
      <c r="F643" s="6"/>
      <c r="G643" s="6"/>
      <c r="H643" s="7"/>
      <c r="I643" s="7"/>
      <c r="J643" s="7"/>
      <c r="K643" s="6"/>
      <c r="L643" s="6"/>
      <c r="M643" s="7"/>
      <c r="N643" s="7"/>
      <c r="O643" s="6"/>
      <c r="P643" s="6"/>
      <c r="Q643" s="6"/>
      <c r="R643" s="6"/>
      <c r="S643" s="7"/>
      <c r="T643" s="6"/>
      <c r="U643" s="8">
        <f>IF(OR(A643="",F643&lt;&gt;"Active"),"",IF(G643="Completed","Completed",IF(H643="","Missing deadline",IF(H643&lt;TODAY(),"Overdue learning",IF(H643&lt;=TODAY()+30,"Due within 30 days","Scheduled")))))</f>
        <v/>
      </c>
      <c r="V643" s="8">
        <f>IF(OR(A643="",F643&lt;&gt;"Active"),"",IF(G643&lt;&gt;"Completed","Not yet completed",IF(J643="","Missing review date",IF(J643&lt;TODAY(),"Review overdue",IF(J643&lt;=TODAY()+30,"Review within 30 days","Scheduled")))))</f>
        <v/>
      </c>
      <c r="W643" s="8">
        <f>IF(OR(A643="",F643&lt;&gt;"Active"),"",IF(K643="No","Not required",IF(K643&lt;&gt;"Yes","Check requirement",IF(L643="Further support needed","Competence concern",IF(L643="Competence confirmed","Confirmed",IF(M643="","Missing assessment due",IF(M643&lt;TODAY(),"Assessment overdue","Assessment outstanding")))))))</f>
        <v/>
      </c>
      <c r="X643" s="8">
        <f>IF(OR(A643="",F643&lt;&gt;"Active"),"",IF(T643="Closed","Closed",IF(AND(T643="Not needed",Q643="",R643="",S643=""),"No action",IF(OR(Q643="",R643="",S643="",T643&lt;&gt;"Open"),"Check action details",IF(S643&lt;TODAY(),"Action overdue","Action open")))))</f>
        <v/>
      </c>
      <c r="Y643" s="8">
        <f>IF(COUNTA(A643:T643)=0,"",IF(F643="Archived","Archived",IF(OR(A643="",B643="",C643="",D643="",E643="",F643&lt;&gt;"Active",COUNTIF(Roles,B643)=0,COUNTIF(Branches,C643)=0,COUNTIF(LearningStatuses,G643)=0,COUNTIF(AssessmentRequired,K643)=0,COUNTIF(AssessmentStatuses,L643)=0,COUNTIF(ActionStatuses,T643)=0,AND(H643&lt;&gt;"",NOT(ISNUMBER(H643))),AND(I643&lt;&gt;"",OR(NOT(ISNUMBER(I643)),I643&gt;TODAY())),AND(J643&lt;&gt;"",NOT(ISNUMBER(J643))),AND(M643&lt;&gt;"",NOT(ISNUMBER(M643))),AND(N643&lt;&gt;"",OR(NOT(ISNUMBER(N643)),N643&gt;TODAY())),AND(S643&lt;&gt;"",NOT(ISNUMBER(S643))),AND(G643="Completed",OR(I643="",P643="",J643="")),AND(G643&lt;&gt;"Completed",OR(I643&lt;&gt;"",H643="")),AND(K643="No",L643&lt;&gt;"Not required"),AND(K643="Yes",OR(L643="Not required",AND(L643&lt;&gt;"Competence confirmed",M643=""))),AND(OR(L643="Competence confirmed",L643="Further support needed"),OR(N643="",O643="",P643="")),AND(L643="Further support needed",T643&lt;&gt;"Open"),X643="Check action details",AND(T643="Closed",OR(Q643="",R643="",P643=""))),"Check required fields/dates","Recorded - verify evidence")))</f>
        <v/>
      </c>
    </row>
    <row r="644" spans="1:25" ht="32" customHeight="1">
      <c r="A644" s="6"/>
      <c r="B644" s="6"/>
      <c r="C644" s="6"/>
      <c r="D644" s="6"/>
      <c r="E644" s="6"/>
      <c r="F644" s="6"/>
      <c r="G644" s="6"/>
      <c r="H644" s="7"/>
      <c r="I644" s="7"/>
      <c r="J644" s="7"/>
      <c r="K644" s="6"/>
      <c r="L644" s="6"/>
      <c r="M644" s="7"/>
      <c r="N644" s="7"/>
      <c r="O644" s="6"/>
      <c r="P644" s="6"/>
      <c r="Q644" s="6"/>
      <c r="R644" s="6"/>
      <c r="S644" s="7"/>
      <c r="T644" s="6"/>
      <c r="U644" s="8">
        <f>IF(OR(A644="",F644&lt;&gt;"Active"),"",IF(G644="Completed","Completed",IF(H644="","Missing deadline",IF(H644&lt;TODAY(),"Overdue learning",IF(H644&lt;=TODAY()+30,"Due within 30 days","Scheduled")))))</f>
        <v/>
      </c>
      <c r="V644" s="8">
        <f>IF(OR(A644="",F644&lt;&gt;"Active"),"",IF(G644&lt;&gt;"Completed","Not yet completed",IF(J644="","Missing review date",IF(J644&lt;TODAY(),"Review overdue",IF(J644&lt;=TODAY()+30,"Review within 30 days","Scheduled")))))</f>
        <v/>
      </c>
      <c r="W644" s="8">
        <f>IF(OR(A644="",F644&lt;&gt;"Active"),"",IF(K644="No","Not required",IF(K644&lt;&gt;"Yes","Check requirement",IF(L644="Further support needed","Competence concern",IF(L644="Competence confirmed","Confirmed",IF(M644="","Missing assessment due",IF(M644&lt;TODAY(),"Assessment overdue","Assessment outstanding")))))))</f>
        <v/>
      </c>
      <c r="X644" s="8">
        <f>IF(OR(A644="",F644&lt;&gt;"Active"),"",IF(T644="Closed","Closed",IF(AND(T644="Not needed",Q644="",R644="",S644=""),"No action",IF(OR(Q644="",R644="",S644="",T644&lt;&gt;"Open"),"Check action details",IF(S644&lt;TODAY(),"Action overdue","Action open")))))</f>
        <v/>
      </c>
      <c r="Y644" s="8">
        <f>IF(COUNTA(A644:T644)=0,"",IF(F644="Archived","Archived",IF(OR(A644="",B644="",C644="",D644="",E644="",F644&lt;&gt;"Active",COUNTIF(Roles,B644)=0,COUNTIF(Branches,C644)=0,COUNTIF(LearningStatuses,G644)=0,COUNTIF(AssessmentRequired,K644)=0,COUNTIF(AssessmentStatuses,L644)=0,COUNTIF(ActionStatuses,T644)=0,AND(H644&lt;&gt;"",NOT(ISNUMBER(H644))),AND(I644&lt;&gt;"",OR(NOT(ISNUMBER(I644)),I644&gt;TODAY())),AND(J644&lt;&gt;"",NOT(ISNUMBER(J644))),AND(M644&lt;&gt;"",NOT(ISNUMBER(M644))),AND(N644&lt;&gt;"",OR(NOT(ISNUMBER(N644)),N644&gt;TODAY())),AND(S644&lt;&gt;"",NOT(ISNUMBER(S644))),AND(G644="Completed",OR(I644="",P644="",J644="")),AND(G644&lt;&gt;"Completed",OR(I644&lt;&gt;"",H644="")),AND(K644="No",L644&lt;&gt;"Not required"),AND(K644="Yes",OR(L644="Not required",AND(L644&lt;&gt;"Competence confirmed",M644=""))),AND(OR(L644="Competence confirmed",L644="Further support needed"),OR(N644="",O644="",P644="")),AND(L644="Further support needed",T644&lt;&gt;"Open"),X644="Check action details",AND(T644="Closed",OR(Q644="",R644="",P644=""))),"Check required fields/dates","Recorded - verify evidence")))</f>
        <v/>
      </c>
    </row>
    <row r="645" spans="1:25" ht="32" customHeight="1">
      <c r="A645" s="6"/>
      <c r="B645" s="6"/>
      <c r="C645" s="6"/>
      <c r="D645" s="6"/>
      <c r="E645" s="6"/>
      <c r="F645" s="6"/>
      <c r="G645" s="6"/>
      <c r="H645" s="7"/>
      <c r="I645" s="7"/>
      <c r="J645" s="7"/>
      <c r="K645" s="6"/>
      <c r="L645" s="6"/>
      <c r="M645" s="7"/>
      <c r="N645" s="7"/>
      <c r="O645" s="6"/>
      <c r="P645" s="6"/>
      <c r="Q645" s="6"/>
      <c r="R645" s="6"/>
      <c r="S645" s="7"/>
      <c r="T645" s="6"/>
      <c r="U645" s="8">
        <f>IF(OR(A645="",F645&lt;&gt;"Active"),"",IF(G645="Completed","Completed",IF(H645="","Missing deadline",IF(H645&lt;TODAY(),"Overdue learning",IF(H645&lt;=TODAY()+30,"Due within 30 days","Scheduled")))))</f>
        <v/>
      </c>
      <c r="V645" s="8">
        <f>IF(OR(A645="",F645&lt;&gt;"Active"),"",IF(G645&lt;&gt;"Completed","Not yet completed",IF(J645="","Missing review date",IF(J645&lt;TODAY(),"Review overdue",IF(J645&lt;=TODAY()+30,"Review within 30 days","Scheduled")))))</f>
        <v/>
      </c>
      <c r="W645" s="8">
        <f>IF(OR(A645="",F645&lt;&gt;"Active"),"",IF(K645="No","Not required",IF(K645&lt;&gt;"Yes","Check requirement",IF(L645="Further support needed","Competence concern",IF(L645="Competence confirmed","Confirmed",IF(M645="","Missing assessment due",IF(M645&lt;TODAY(),"Assessment overdue","Assessment outstanding")))))))</f>
        <v/>
      </c>
      <c r="X645" s="8">
        <f>IF(OR(A645="",F645&lt;&gt;"Active"),"",IF(T645="Closed","Closed",IF(AND(T645="Not needed",Q645="",R645="",S645=""),"No action",IF(OR(Q645="",R645="",S645="",T645&lt;&gt;"Open"),"Check action details",IF(S645&lt;TODAY(),"Action overdue","Action open")))))</f>
        <v/>
      </c>
      <c r="Y645" s="8">
        <f>IF(COUNTA(A645:T645)=0,"",IF(F645="Archived","Archived",IF(OR(A645="",B645="",C645="",D645="",E645="",F645&lt;&gt;"Active",COUNTIF(Roles,B645)=0,COUNTIF(Branches,C645)=0,COUNTIF(LearningStatuses,G645)=0,COUNTIF(AssessmentRequired,K645)=0,COUNTIF(AssessmentStatuses,L645)=0,COUNTIF(ActionStatuses,T645)=0,AND(H645&lt;&gt;"",NOT(ISNUMBER(H645))),AND(I645&lt;&gt;"",OR(NOT(ISNUMBER(I645)),I645&gt;TODAY())),AND(J645&lt;&gt;"",NOT(ISNUMBER(J645))),AND(M645&lt;&gt;"",NOT(ISNUMBER(M645))),AND(N645&lt;&gt;"",OR(NOT(ISNUMBER(N645)),N645&gt;TODAY())),AND(S645&lt;&gt;"",NOT(ISNUMBER(S645))),AND(G645="Completed",OR(I645="",P645="",J645="")),AND(G645&lt;&gt;"Completed",OR(I645&lt;&gt;"",H645="")),AND(K645="No",L645&lt;&gt;"Not required"),AND(K645="Yes",OR(L645="Not required",AND(L645&lt;&gt;"Competence confirmed",M645=""))),AND(OR(L645="Competence confirmed",L645="Further support needed"),OR(N645="",O645="",P645="")),AND(L645="Further support needed",T645&lt;&gt;"Open"),X645="Check action details",AND(T645="Closed",OR(Q645="",R645="",P645=""))),"Check required fields/dates","Recorded - verify evidence")))</f>
        <v/>
      </c>
    </row>
    <row r="646" spans="1:25" ht="32" customHeight="1">
      <c r="A646" s="6"/>
      <c r="B646" s="6"/>
      <c r="C646" s="6"/>
      <c r="D646" s="6"/>
      <c r="E646" s="6"/>
      <c r="F646" s="6"/>
      <c r="G646" s="6"/>
      <c r="H646" s="7"/>
      <c r="I646" s="7"/>
      <c r="J646" s="7"/>
      <c r="K646" s="6"/>
      <c r="L646" s="6"/>
      <c r="M646" s="7"/>
      <c r="N646" s="7"/>
      <c r="O646" s="6"/>
      <c r="P646" s="6"/>
      <c r="Q646" s="6"/>
      <c r="R646" s="6"/>
      <c r="S646" s="7"/>
      <c r="T646" s="6"/>
      <c r="U646" s="8">
        <f>IF(OR(A646="",F646&lt;&gt;"Active"),"",IF(G646="Completed","Completed",IF(H646="","Missing deadline",IF(H646&lt;TODAY(),"Overdue learning",IF(H646&lt;=TODAY()+30,"Due within 30 days","Scheduled")))))</f>
        <v/>
      </c>
      <c r="V646" s="8">
        <f>IF(OR(A646="",F646&lt;&gt;"Active"),"",IF(G646&lt;&gt;"Completed","Not yet completed",IF(J646="","Missing review date",IF(J646&lt;TODAY(),"Review overdue",IF(J646&lt;=TODAY()+30,"Review within 30 days","Scheduled")))))</f>
        <v/>
      </c>
      <c r="W646" s="8">
        <f>IF(OR(A646="",F646&lt;&gt;"Active"),"",IF(K646="No","Not required",IF(K646&lt;&gt;"Yes","Check requirement",IF(L646="Further support needed","Competence concern",IF(L646="Competence confirmed","Confirmed",IF(M646="","Missing assessment due",IF(M646&lt;TODAY(),"Assessment overdue","Assessment outstanding")))))))</f>
        <v/>
      </c>
      <c r="X646" s="8">
        <f>IF(OR(A646="",F646&lt;&gt;"Active"),"",IF(T646="Closed","Closed",IF(AND(T646="Not needed",Q646="",R646="",S646=""),"No action",IF(OR(Q646="",R646="",S646="",T646&lt;&gt;"Open"),"Check action details",IF(S646&lt;TODAY(),"Action overdue","Action open")))))</f>
        <v/>
      </c>
      <c r="Y646" s="8">
        <f>IF(COUNTA(A646:T646)=0,"",IF(F646="Archived","Archived",IF(OR(A646="",B646="",C646="",D646="",E646="",F646&lt;&gt;"Active",COUNTIF(Roles,B646)=0,COUNTIF(Branches,C646)=0,COUNTIF(LearningStatuses,G646)=0,COUNTIF(AssessmentRequired,K646)=0,COUNTIF(AssessmentStatuses,L646)=0,COUNTIF(ActionStatuses,T646)=0,AND(H646&lt;&gt;"",NOT(ISNUMBER(H646))),AND(I646&lt;&gt;"",OR(NOT(ISNUMBER(I646)),I646&gt;TODAY())),AND(J646&lt;&gt;"",NOT(ISNUMBER(J646))),AND(M646&lt;&gt;"",NOT(ISNUMBER(M646))),AND(N646&lt;&gt;"",OR(NOT(ISNUMBER(N646)),N646&gt;TODAY())),AND(S646&lt;&gt;"",NOT(ISNUMBER(S646))),AND(G646="Completed",OR(I646="",P646="",J646="")),AND(G646&lt;&gt;"Completed",OR(I646&lt;&gt;"",H646="")),AND(K646="No",L646&lt;&gt;"Not required"),AND(K646="Yes",OR(L646="Not required",AND(L646&lt;&gt;"Competence confirmed",M646=""))),AND(OR(L646="Competence confirmed",L646="Further support needed"),OR(N646="",O646="",P646="")),AND(L646="Further support needed",T646&lt;&gt;"Open"),X646="Check action details",AND(T646="Closed",OR(Q646="",R646="",P646=""))),"Check required fields/dates","Recorded - verify evidence")))</f>
        <v/>
      </c>
    </row>
    <row r="647" spans="1:25" ht="32" customHeight="1">
      <c r="A647" s="6"/>
      <c r="B647" s="6"/>
      <c r="C647" s="6"/>
      <c r="D647" s="6"/>
      <c r="E647" s="6"/>
      <c r="F647" s="6"/>
      <c r="G647" s="6"/>
      <c r="H647" s="7"/>
      <c r="I647" s="7"/>
      <c r="J647" s="7"/>
      <c r="K647" s="6"/>
      <c r="L647" s="6"/>
      <c r="M647" s="7"/>
      <c r="N647" s="7"/>
      <c r="O647" s="6"/>
      <c r="P647" s="6"/>
      <c r="Q647" s="6"/>
      <c r="R647" s="6"/>
      <c r="S647" s="7"/>
      <c r="T647" s="6"/>
      <c r="U647" s="8">
        <f>IF(OR(A647="",F647&lt;&gt;"Active"),"",IF(G647="Completed","Completed",IF(H647="","Missing deadline",IF(H647&lt;TODAY(),"Overdue learning",IF(H647&lt;=TODAY()+30,"Due within 30 days","Scheduled")))))</f>
        <v/>
      </c>
      <c r="V647" s="8">
        <f>IF(OR(A647="",F647&lt;&gt;"Active"),"",IF(G647&lt;&gt;"Completed","Not yet completed",IF(J647="","Missing review date",IF(J647&lt;TODAY(),"Review overdue",IF(J647&lt;=TODAY()+30,"Review within 30 days","Scheduled")))))</f>
        <v/>
      </c>
      <c r="W647" s="8">
        <f>IF(OR(A647="",F647&lt;&gt;"Active"),"",IF(K647="No","Not required",IF(K647&lt;&gt;"Yes","Check requirement",IF(L647="Further support needed","Competence concern",IF(L647="Competence confirmed","Confirmed",IF(M647="","Missing assessment due",IF(M647&lt;TODAY(),"Assessment overdue","Assessment outstanding")))))))</f>
        <v/>
      </c>
      <c r="X647" s="8">
        <f>IF(OR(A647="",F647&lt;&gt;"Active"),"",IF(T647="Closed","Closed",IF(AND(T647="Not needed",Q647="",R647="",S647=""),"No action",IF(OR(Q647="",R647="",S647="",T647&lt;&gt;"Open"),"Check action details",IF(S647&lt;TODAY(),"Action overdue","Action open")))))</f>
        <v/>
      </c>
      <c r="Y647" s="8">
        <f>IF(COUNTA(A647:T647)=0,"",IF(F647="Archived","Archived",IF(OR(A647="",B647="",C647="",D647="",E647="",F647&lt;&gt;"Active",COUNTIF(Roles,B647)=0,COUNTIF(Branches,C647)=0,COUNTIF(LearningStatuses,G647)=0,COUNTIF(AssessmentRequired,K647)=0,COUNTIF(AssessmentStatuses,L647)=0,COUNTIF(ActionStatuses,T647)=0,AND(H647&lt;&gt;"",NOT(ISNUMBER(H647))),AND(I647&lt;&gt;"",OR(NOT(ISNUMBER(I647)),I647&gt;TODAY())),AND(J647&lt;&gt;"",NOT(ISNUMBER(J647))),AND(M647&lt;&gt;"",NOT(ISNUMBER(M647))),AND(N647&lt;&gt;"",OR(NOT(ISNUMBER(N647)),N647&gt;TODAY())),AND(S647&lt;&gt;"",NOT(ISNUMBER(S647))),AND(G647="Completed",OR(I647="",P647="",J647="")),AND(G647&lt;&gt;"Completed",OR(I647&lt;&gt;"",H647="")),AND(K647="No",L647&lt;&gt;"Not required"),AND(K647="Yes",OR(L647="Not required",AND(L647&lt;&gt;"Competence confirmed",M647=""))),AND(OR(L647="Competence confirmed",L647="Further support needed"),OR(N647="",O647="",P647="")),AND(L647="Further support needed",T647&lt;&gt;"Open"),X647="Check action details",AND(T647="Closed",OR(Q647="",R647="",P647=""))),"Check required fields/dates","Recorded - verify evidence")))</f>
        <v/>
      </c>
    </row>
    <row r="648" spans="1:25" ht="32" customHeight="1">
      <c r="A648" s="6"/>
      <c r="B648" s="6"/>
      <c r="C648" s="6"/>
      <c r="D648" s="6"/>
      <c r="E648" s="6"/>
      <c r="F648" s="6"/>
      <c r="G648" s="6"/>
      <c r="H648" s="7"/>
      <c r="I648" s="7"/>
      <c r="J648" s="7"/>
      <c r="K648" s="6"/>
      <c r="L648" s="6"/>
      <c r="M648" s="7"/>
      <c r="N648" s="7"/>
      <c r="O648" s="6"/>
      <c r="P648" s="6"/>
      <c r="Q648" s="6"/>
      <c r="R648" s="6"/>
      <c r="S648" s="7"/>
      <c r="T648" s="6"/>
      <c r="U648" s="8">
        <f>IF(OR(A648="",F648&lt;&gt;"Active"),"",IF(G648="Completed","Completed",IF(H648="","Missing deadline",IF(H648&lt;TODAY(),"Overdue learning",IF(H648&lt;=TODAY()+30,"Due within 30 days","Scheduled")))))</f>
        <v/>
      </c>
      <c r="V648" s="8">
        <f>IF(OR(A648="",F648&lt;&gt;"Active"),"",IF(G648&lt;&gt;"Completed","Not yet completed",IF(J648="","Missing review date",IF(J648&lt;TODAY(),"Review overdue",IF(J648&lt;=TODAY()+30,"Review within 30 days","Scheduled")))))</f>
        <v/>
      </c>
      <c r="W648" s="8">
        <f>IF(OR(A648="",F648&lt;&gt;"Active"),"",IF(K648="No","Not required",IF(K648&lt;&gt;"Yes","Check requirement",IF(L648="Further support needed","Competence concern",IF(L648="Competence confirmed","Confirmed",IF(M648="","Missing assessment due",IF(M648&lt;TODAY(),"Assessment overdue","Assessment outstanding")))))))</f>
        <v/>
      </c>
      <c r="X648" s="8">
        <f>IF(OR(A648="",F648&lt;&gt;"Active"),"",IF(T648="Closed","Closed",IF(AND(T648="Not needed",Q648="",R648="",S648=""),"No action",IF(OR(Q648="",R648="",S648="",T648&lt;&gt;"Open"),"Check action details",IF(S648&lt;TODAY(),"Action overdue","Action open")))))</f>
        <v/>
      </c>
      <c r="Y648" s="8">
        <f>IF(COUNTA(A648:T648)=0,"",IF(F648="Archived","Archived",IF(OR(A648="",B648="",C648="",D648="",E648="",F648&lt;&gt;"Active",COUNTIF(Roles,B648)=0,COUNTIF(Branches,C648)=0,COUNTIF(LearningStatuses,G648)=0,COUNTIF(AssessmentRequired,K648)=0,COUNTIF(AssessmentStatuses,L648)=0,COUNTIF(ActionStatuses,T648)=0,AND(H648&lt;&gt;"",NOT(ISNUMBER(H648))),AND(I648&lt;&gt;"",OR(NOT(ISNUMBER(I648)),I648&gt;TODAY())),AND(J648&lt;&gt;"",NOT(ISNUMBER(J648))),AND(M648&lt;&gt;"",NOT(ISNUMBER(M648))),AND(N648&lt;&gt;"",OR(NOT(ISNUMBER(N648)),N648&gt;TODAY())),AND(S648&lt;&gt;"",NOT(ISNUMBER(S648))),AND(G648="Completed",OR(I648="",P648="",J648="")),AND(G648&lt;&gt;"Completed",OR(I648&lt;&gt;"",H648="")),AND(K648="No",L648&lt;&gt;"Not required"),AND(K648="Yes",OR(L648="Not required",AND(L648&lt;&gt;"Competence confirmed",M648=""))),AND(OR(L648="Competence confirmed",L648="Further support needed"),OR(N648="",O648="",P648="")),AND(L648="Further support needed",T648&lt;&gt;"Open"),X648="Check action details",AND(T648="Closed",OR(Q648="",R648="",P648=""))),"Check required fields/dates","Recorded - verify evidence")))</f>
        <v/>
      </c>
    </row>
    <row r="649" spans="1:25" ht="32" customHeight="1">
      <c r="A649" s="6"/>
      <c r="B649" s="6"/>
      <c r="C649" s="6"/>
      <c r="D649" s="6"/>
      <c r="E649" s="6"/>
      <c r="F649" s="6"/>
      <c r="G649" s="6"/>
      <c r="H649" s="7"/>
      <c r="I649" s="7"/>
      <c r="J649" s="7"/>
      <c r="K649" s="6"/>
      <c r="L649" s="6"/>
      <c r="M649" s="7"/>
      <c r="N649" s="7"/>
      <c r="O649" s="6"/>
      <c r="P649" s="6"/>
      <c r="Q649" s="6"/>
      <c r="R649" s="6"/>
      <c r="S649" s="7"/>
      <c r="T649" s="6"/>
      <c r="U649" s="8">
        <f>IF(OR(A649="",F649&lt;&gt;"Active"),"",IF(G649="Completed","Completed",IF(H649="","Missing deadline",IF(H649&lt;TODAY(),"Overdue learning",IF(H649&lt;=TODAY()+30,"Due within 30 days","Scheduled")))))</f>
        <v/>
      </c>
      <c r="V649" s="8">
        <f>IF(OR(A649="",F649&lt;&gt;"Active"),"",IF(G649&lt;&gt;"Completed","Not yet completed",IF(J649="","Missing review date",IF(J649&lt;TODAY(),"Review overdue",IF(J649&lt;=TODAY()+30,"Review within 30 days","Scheduled")))))</f>
        <v/>
      </c>
      <c r="W649" s="8">
        <f>IF(OR(A649="",F649&lt;&gt;"Active"),"",IF(K649="No","Not required",IF(K649&lt;&gt;"Yes","Check requirement",IF(L649="Further support needed","Competence concern",IF(L649="Competence confirmed","Confirmed",IF(M649="","Missing assessment due",IF(M649&lt;TODAY(),"Assessment overdue","Assessment outstanding")))))))</f>
        <v/>
      </c>
      <c r="X649" s="8">
        <f>IF(OR(A649="",F649&lt;&gt;"Active"),"",IF(T649="Closed","Closed",IF(AND(T649="Not needed",Q649="",R649="",S649=""),"No action",IF(OR(Q649="",R649="",S649="",T649&lt;&gt;"Open"),"Check action details",IF(S649&lt;TODAY(),"Action overdue","Action open")))))</f>
        <v/>
      </c>
      <c r="Y649" s="8">
        <f>IF(COUNTA(A649:T649)=0,"",IF(F649="Archived","Archived",IF(OR(A649="",B649="",C649="",D649="",E649="",F649&lt;&gt;"Active",COUNTIF(Roles,B649)=0,COUNTIF(Branches,C649)=0,COUNTIF(LearningStatuses,G649)=0,COUNTIF(AssessmentRequired,K649)=0,COUNTIF(AssessmentStatuses,L649)=0,COUNTIF(ActionStatuses,T649)=0,AND(H649&lt;&gt;"",NOT(ISNUMBER(H649))),AND(I649&lt;&gt;"",OR(NOT(ISNUMBER(I649)),I649&gt;TODAY())),AND(J649&lt;&gt;"",NOT(ISNUMBER(J649))),AND(M649&lt;&gt;"",NOT(ISNUMBER(M649))),AND(N649&lt;&gt;"",OR(NOT(ISNUMBER(N649)),N649&gt;TODAY())),AND(S649&lt;&gt;"",NOT(ISNUMBER(S649))),AND(G649="Completed",OR(I649="",P649="",J649="")),AND(G649&lt;&gt;"Completed",OR(I649&lt;&gt;"",H649="")),AND(K649="No",L649&lt;&gt;"Not required"),AND(K649="Yes",OR(L649="Not required",AND(L649&lt;&gt;"Competence confirmed",M649=""))),AND(OR(L649="Competence confirmed",L649="Further support needed"),OR(N649="",O649="",P649="")),AND(L649="Further support needed",T649&lt;&gt;"Open"),X649="Check action details",AND(T649="Closed",OR(Q649="",R649="",P649=""))),"Check required fields/dates","Recorded - verify evidence")))</f>
        <v/>
      </c>
    </row>
    <row r="650" spans="1:25" ht="32" customHeight="1">
      <c r="A650" s="6"/>
      <c r="B650" s="6"/>
      <c r="C650" s="6"/>
      <c r="D650" s="6"/>
      <c r="E650" s="6"/>
      <c r="F650" s="6"/>
      <c r="G650" s="6"/>
      <c r="H650" s="7"/>
      <c r="I650" s="7"/>
      <c r="J650" s="7"/>
      <c r="K650" s="6"/>
      <c r="L650" s="6"/>
      <c r="M650" s="7"/>
      <c r="N650" s="7"/>
      <c r="O650" s="6"/>
      <c r="P650" s="6"/>
      <c r="Q650" s="6"/>
      <c r="R650" s="6"/>
      <c r="S650" s="7"/>
      <c r="T650" s="6"/>
      <c r="U650" s="8">
        <f>IF(OR(A650="",F650&lt;&gt;"Active"),"",IF(G650="Completed","Completed",IF(H650="","Missing deadline",IF(H650&lt;TODAY(),"Overdue learning",IF(H650&lt;=TODAY()+30,"Due within 30 days","Scheduled")))))</f>
        <v/>
      </c>
      <c r="V650" s="8">
        <f>IF(OR(A650="",F650&lt;&gt;"Active"),"",IF(G650&lt;&gt;"Completed","Not yet completed",IF(J650="","Missing review date",IF(J650&lt;TODAY(),"Review overdue",IF(J650&lt;=TODAY()+30,"Review within 30 days","Scheduled")))))</f>
        <v/>
      </c>
      <c r="W650" s="8">
        <f>IF(OR(A650="",F650&lt;&gt;"Active"),"",IF(K650="No","Not required",IF(K650&lt;&gt;"Yes","Check requirement",IF(L650="Further support needed","Competence concern",IF(L650="Competence confirmed","Confirmed",IF(M650="","Missing assessment due",IF(M650&lt;TODAY(),"Assessment overdue","Assessment outstanding")))))))</f>
        <v/>
      </c>
      <c r="X650" s="8">
        <f>IF(OR(A650="",F650&lt;&gt;"Active"),"",IF(T650="Closed","Closed",IF(AND(T650="Not needed",Q650="",R650="",S650=""),"No action",IF(OR(Q650="",R650="",S650="",T650&lt;&gt;"Open"),"Check action details",IF(S650&lt;TODAY(),"Action overdue","Action open")))))</f>
        <v/>
      </c>
      <c r="Y650" s="8">
        <f>IF(COUNTA(A650:T650)=0,"",IF(F650="Archived","Archived",IF(OR(A650="",B650="",C650="",D650="",E650="",F650&lt;&gt;"Active",COUNTIF(Roles,B650)=0,COUNTIF(Branches,C650)=0,COUNTIF(LearningStatuses,G650)=0,COUNTIF(AssessmentRequired,K650)=0,COUNTIF(AssessmentStatuses,L650)=0,COUNTIF(ActionStatuses,T650)=0,AND(H650&lt;&gt;"",NOT(ISNUMBER(H650))),AND(I650&lt;&gt;"",OR(NOT(ISNUMBER(I650)),I650&gt;TODAY())),AND(J650&lt;&gt;"",NOT(ISNUMBER(J650))),AND(M650&lt;&gt;"",NOT(ISNUMBER(M650))),AND(N650&lt;&gt;"",OR(NOT(ISNUMBER(N650)),N650&gt;TODAY())),AND(S650&lt;&gt;"",NOT(ISNUMBER(S650))),AND(G650="Completed",OR(I650="",P650="",J650="")),AND(G650&lt;&gt;"Completed",OR(I650&lt;&gt;"",H650="")),AND(K650="No",L650&lt;&gt;"Not required"),AND(K650="Yes",OR(L650="Not required",AND(L650&lt;&gt;"Competence confirmed",M650=""))),AND(OR(L650="Competence confirmed",L650="Further support needed"),OR(N650="",O650="",P650="")),AND(L650="Further support needed",T650&lt;&gt;"Open"),X650="Check action details",AND(T650="Closed",OR(Q650="",R650="",P650=""))),"Check required fields/dates","Recorded - verify evidence")))</f>
        <v/>
      </c>
    </row>
    <row r="651" spans="1:25" ht="32" customHeight="1">
      <c r="A651" s="6"/>
      <c r="B651" s="6"/>
      <c r="C651" s="6"/>
      <c r="D651" s="6"/>
      <c r="E651" s="6"/>
      <c r="F651" s="6"/>
      <c r="G651" s="6"/>
      <c r="H651" s="7"/>
      <c r="I651" s="7"/>
      <c r="J651" s="7"/>
      <c r="K651" s="6"/>
      <c r="L651" s="6"/>
      <c r="M651" s="7"/>
      <c r="N651" s="7"/>
      <c r="O651" s="6"/>
      <c r="P651" s="6"/>
      <c r="Q651" s="6"/>
      <c r="R651" s="6"/>
      <c r="S651" s="7"/>
      <c r="T651" s="6"/>
      <c r="U651" s="8">
        <f>IF(OR(A651="",F651&lt;&gt;"Active"),"",IF(G651="Completed","Completed",IF(H651="","Missing deadline",IF(H651&lt;TODAY(),"Overdue learning",IF(H651&lt;=TODAY()+30,"Due within 30 days","Scheduled")))))</f>
        <v/>
      </c>
      <c r="V651" s="8">
        <f>IF(OR(A651="",F651&lt;&gt;"Active"),"",IF(G651&lt;&gt;"Completed","Not yet completed",IF(J651="","Missing review date",IF(J651&lt;TODAY(),"Review overdue",IF(J651&lt;=TODAY()+30,"Review within 30 days","Scheduled")))))</f>
        <v/>
      </c>
      <c r="W651" s="8">
        <f>IF(OR(A651="",F651&lt;&gt;"Active"),"",IF(K651="No","Not required",IF(K651&lt;&gt;"Yes","Check requirement",IF(L651="Further support needed","Competence concern",IF(L651="Competence confirmed","Confirmed",IF(M651="","Missing assessment due",IF(M651&lt;TODAY(),"Assessment overdue","Assessment outstanding")))))))</f>
        <v/>
      </c>
      <c r="X651" s="8">
        <f>IF(OR(A651="",F651&lt;&gt;"Active"),"",IF(T651="Closed","Closed",IF(AND(T651="Not needed",Q651="",R651="",S651=""),"No action",IF(OR(Q651="",R651="",S651="",T651&lt;&gt;"Open"),"Check action details",IF(S651&lt;TODAY(),"Action overdue","Action open")))))</f>
        <v/>
      </c>
      <c r="Y651" s="8">
        <f>IF(COUNTA(A651:T651)=0,"",IF(F651="Archived","Archived",IF(OR(A651="",B651="",C651="",D651="",E651="",F651&lt;&gt;"Active",COUNTIF(Roles,B651)=0,COUNTIF(Branches,C651)=0,COUNTIF(LearningStatuses,G651)=0,COUNTIF(AssessmentRequired,K651)=0,COUNTIF(AssessmentStatuses,L651)=0,COUNTIF(ActionStatuses,T651)=0,AND(H651&lt;&gt;"",NOT(ISNUMBER(H651))),AND(I651&lt;&gt;"",OR(NOT(ISNUMBER(I651)),I651&gt;TODAY())),AND(J651&lt;&gt;"",NOT(ISNUMBER(J651))),AND(M651&lt;&gt;"",NOT(ISNUMBER(M651))),AND(N651&lt;&gt;"",OR(NOT(ISNUMBER(N651)),N651&gt;TODAY())),AND(S651&lt;&gt;"",NOT(ISNUMBER(S651))),AND(G651="Completed",OR(I651="",P651="",J651="")),AND(G651&lt;&gt;"Completed",OR(I651&lt;&gt;"",H651="")),AND(K651="No",L651&lt;&gt;"Not required"),AND(K651="Yes",OR(L651="Not required",AND(L651&lt;&gt;"Competence confirmed",M651=""))),AND(OR(L651="Competence confirmed",L651="Further support needed"),OR(N651="",O651="",P651="")),AND(L651="Further support needed",T651&lt;&gt;"Open"),X651="Check action details",AND(T651="Closed",OR(Q651="",R651="",P651=""))),"Check required fields/dates","Recorded - verify evidence")))</f>
        <v/>
      </c>
    </row>
    <row r="652" spans="1:25" ht="32" customHeight="1">
      <c r="A652" s="6"/>
      <c r="B652" s="6"/>
      <c r="C652" s="6"/>
      <c r="D652" s="6"/>
      <c r="E652" s="6"/>
      <c r="F652" s="6"/>
      <c r="G652" s="6"/>
      <c r="H652" s="7"/>
      <c r="I652" s="7"/>
      <c r="J652" s="7"/>
      <c r="K652" s="6"/>
      <c r="L652" s="6"/>
      <c r="M652" s="7"/>
      <c r="N652" s="7"/>
      <c r="O652" s="6"/>
      <c r="P652" s="6"/>
      <c r="Q652" s="6"/>
      <c r="R652" s="6"/>
      <c r="S652" s="7"/>
      <c r="T652" s="6"/>
      <c r="U652" s="8">
        <f>IF(OR(A652="",F652&lt;&gt;"Active"),"",IF(G652="Completed","Completed",IF(H652="","Missing deadline",IF(H652&lt;TODAY(),"Overdue learning",IF(H652&lt;=TODAY()+30,"Due within 30 days","Scheduled")))))</f>
        <v/>
      </c>
      <c r="V652" s="8">
        <f>IF(OR(A652="",F652&lt;&gt;"Active"),"",IF(G652&lt;&gt;"Completed","Not yet completed",IF(J652="","Missing review date",IF(J652&lt;TODAY(),"Review overdue",IF(J652&lt;=TODAY()+30,"Review within 30 days","Scheduled")))))</f>
        <v/>
      </c>
      <c r="W652" s="8">
        <f>IF(OR(A652="",F652&lt;&gt;"Active"),"",IF(K652="No","Not required",IF(K652&lt;&gt;"Yes","Check requirement",IF(L652="Further support needed","Competence concern",IF(L652="Competence confirmed","Confirmed",IF(M652="","Missing assessment due",IF(M652&lt;TODAY(),"Assessment overdue","Assessment outstanding")))))))</f>
        <v/>
      </c>
      <c r="X652" s="8">
        <f>IF(OR(A652="",F652&lt;&gt;"Active"),"",IF(T652="Closed","Closed",IF(AND(T652="Not needed",Q652="",R652="",S652=""),"No action",IF(OR(Q652="",R652="",S652="",T652&lt;&gt;"Open"),"Check action details",IF(S652&lt;TODAY(),"Action overdue","Action open")))))</f>
        <v/>
      </c>
      <c r="Y652" s="8">
        <f>IF(COUNTA(A652:T652)=0,"",IF(F652="Archived","Archived",IF(OR(A652="",B652="",C652="",D652="",E652="",F652&lt;&gt;"Active",COUNTIF(Roles,B652)=0,COUNTIF(Branches,C652)=0,COUNTIF(LearningStatuses,G652)=0,COUNTIF(AssessmentRequired,K652)=0,COUNTIF(AssessmentStatuses,L652)=0,COUNTIF(ActionStatuses,T652)=0,AND(H652&lt;&gt;"",NOT(ISNUMBER(H652))),AND(I652&lt;&gt;"",OR(NOT(ISNUMBER(I652)),I652&gt;TODAY())),AND(J652&lt;&gt;"",NOT(ISNUMBER(J652))),AND(M652&lt;&gt;"",NOT(ISNUMBER(M652))),AND(N652&lt;&gt;"",OR(NOT(ISNUMBER(N652)),N652&gt;TODAY())),AND(S652&lt;&gt;"",NOT(ISNUMBER(S652))),AND(G652="Completed",OR(I652="",P652="",J652="")),AND(G652&lt;&gt;"Completed",OR(I652&lt;&gt;"",H652="")),AND(K652="No",L652&lt;&gt;"Not required"),AND(K652="Yes",OR(L652="Not required",AND(L652&lt;&gt;"Competence confirmed",M652=""))),AND(OR(L652="Competence confirmed",L652="Further support needed"),OR(N652="",O652="",P652="")),AND(L652="Further support needed",T652&lt;&gt;"Open"),X652="Check action details",AND(T652="Closed",OR(Q652="",R652="",P652=""))),"Check required fields/dates","Recorded - verify evidence")))</f>
        <v/>
      </c>
    </row>
    <row r="653" spans="1:25" ht="32" customHeight="1">
      <c r="A653" s="6"/>
      <c r="B653" s="6"/>
      <c r="C653" s="6"/>
      <c r="D653" s="6"/>
      <c r="E653" s="6"/>
      <c r="F653" s="6"/>
      <c r="G653" s="6"/>
      <c r="H653" s="7"/>
      <c r="I653" s="7"/>
      <c r="J653" s="7"/>
      <c r="K653" s="6"/>
      <c r="L653" s="6"/>
      <c r="M653" s="7"/>
      <c r="N653" s="7"/>
      <c r="O653" s="6"/>
      <c r="P653" s="6"/>
      <c r="Q653" s="6"/>
      <c r="R653" s="6"/>
      <c r="S653" s="7"/>
      <c r="T653" s="6"/>
      <c r="U653" s="8">
        <f>IF(OR(A653="",F653&lt;&gt;"Active"),"",IF(G653="Completed","Completed",IF(H653="","Missing deadline",IF(H653&lt;TODAY(),"Overdue learning",IF(H653&lt;=TODAY()+30,"Due within 30 days","Scheduled")))))</f>
        <v/>
      </c>
      <c r="V653" s="8">
        <f>IF(OR(A653="",F653&lt;&gt;"Active"),"",IF(G653&lt;&gt;"Completed","Not yet completed",IF(J653="","Missing review date",IF(J653&lt;TODAY(),"Review overdue",IF(J653&lt;=TODAY()+30,"Review within 30 days","Scheduled")))))</f>
        <v/>
      </c>
      <c r="W653" s="8">
        <f>IF(OR(A653="",F653&lt;&gt;"Active"),"",IF(K653="No","Not required",IF(K653&lt;&gt;"Yes","Check requirement",IF(L653="Further support needed","Competence concern",IF(L653="Competence confirmed","Confirmed",IF(M653="","Missing assessment due",IF(M653&lt;TODAY(),"Assessment overdue","Assessment outstanding")))))))</f>
        <v/>
      </c>
      <c r="X653" s="8">
        <f>IF(OR(A653="",F653&lt;&gt;"Active"),"",IF(T653="Closed","Closed",IF(AND(T653="Not needed",Q653="",R653="",S653=""),"No action",IF(OR(Q653="",R653="",S653="",T653&lt;&gt;"Open"),"Check action details",IF(S653&lt;TODAY(),"Action overdue","Action open")))))</f>
        <v/>
      </c>
      <c r="Y653" s="8">
        <f>IF(COUNTA(A653:T653)=0,"",IF(F653="Archived","Archived",IF(OR(A653="",B653="",C653="",D653="",E653="",F653&lt;&gt;"Active",COUNTIF(Roles,B653)=0,COUNTIF(Branches,C653)=0,COUNTIF(LearningStatuses,G653)=0,COUNTIF(AssessmentRequired,K653)=0,COUNTIF(AssessmentStatuses,L653)=0,COUNTIF(ActionStatuses,T653)=0,AND(H653&lt;&gt;"",NOT(ISNUMBER(H653))),AND(I653&lt;&gt;"",OR(NOT(ISNUMBER(I653)),I653&gt;TODAY())),AND(J653&lt;&gt;"",NOT(ISNUMBER(J653))),AND(M653&lt;&gt;"",NOT(ISNUMBER(M653))),AND(N653&lt;&gt;"",OR(NOT(ISNUMBER(N653)),N653&gt;TODAY())),AND(S653&lt;&gt;"",NOT(ISNUMBER(S653))),AND(G653="Completed",OR(I653="",P653="",J653="")),AND(G653&lt;&gt;"Completed",OR(I653&lt;&gt;"",H653="")),AND(K653="No",L653&lt;&gt;"Not required"),AND(K653="Yes",OR(L653="Not required",AND(L653&lt;&gt;"Competence confirmed",M653=""))),AND(OR(L653="Competence confirmed",L653="Further support needed"),OR(N653="",O653="",P653="")),AND(L653="Further support needed",T653&lt;&gt;"Open"),X653="Check action details",AND(T653="Closed",OR(Q653="",R653="",P653=""))),"Check required fields/dates","Recorded - verify evidence")))</f>
        <v/>
      </c>
    </row>
    <row r="654" spans="1:25" ht="32" customHeight="1">
      <c r="A654" s="6"/>
      <c r="B654" s="6"/>
      <c r="C654" s="6"/>
      <c r="D654" s="6"/>
      <c r="E654" s="6"/>
      <c r="F654" s="6"/>
      <c r="G654" s="6"/>
      <c r="H654" s="7"/>
      <c r="I654" s="7"/>
      <c r="J654" s="7"/>
      <c r="K654" s="6"/>
      <c r="L654" s="6"/>
      <c r="M654" s="7"/>
      <c r="N654" s="7"/>
      <c r="O654" s="6"/>
      <c r="P654" s="6"/>
      <c r="Q654" s="6"/>
      <c r="R654" s="6"/>
      <c r="S654" s="7"/>
      <c r="T654" s="6"/>
      <c r="U654" s="8">
        <f>IF(OR(A654="",F654&lt;&gt;"Active"),"",IF(G654="Completed","Completed",IF(H654="","Missing deadline",IF(H654&lt;TODAY(),"Overdue learning",IF(H654&lt;=TODAY()+30,"Due within 30 days","Scheduled")))))</f>
        <v/>
      </c>
      <c r="V654" s="8">
        <f>IF(OR(A654="",F654&lt;&gt;"Active"),"",IF(G654&lt;&gt;"Completed","Not yet completed",IF(J654="","Missing review date",IF(J654&lt;TODAY(),"Review overdue",IF(J654&lt;=TODAY()+30,"Review within 30 days","Scheduled")))))</f>
        <v/>
      </c>
      <c r="W654" s="8">
        <f>IF(OR(A654="",F654&lt;&gt;"Active"),"",IF(K654="No","Not required",IF(K654&lt;&gt;"Yes","Check requirement",IF(L654="Further support needed","Competence concern",IF(L654="Competence confirmed","Confirmed",IF(M654="","Missing assessment due",IF(M654&lt;TODAY(),"Assessment overdue","Assessment outstanding")))))))</f>
        <v/>
      </c>
      <c r="X654" s="8">
        <f>IF(OR(A654="",F654&lt;&gt;"Active"),"",IF(T654="Closed","Closed",IF(AND(T654="Not needed",Q654="",R654="",S654=""),"No action",IF(OR(Q654="",R654="",S654="",T654&lt;&gt;"Open"),"Check action details",IF(S654&lt;TODAY(),"Action overdue","Action open")))))</f>
        <v/>
      </c>
      <c r="Y654" s="8">
        <f>IF(COUNTA(A654:T654)=0,"",IF(F654="Archived","Archived",IF(OR(A654="",B654="",C654="",D654="",E654="",F654&lt;&gt;"Active",COUNTIF(Roles,B654)=0,COUNTIF(Branches,C654)=0,COUNTIF(LearningStatuses,G654)=0,COUNTIF(AssessmentRequired,K654)=0,COUNTIF(AssessmentStatuses,L654)=0,COUNTIF(ActionStatuses,T654)=0,AND(H654&lt;&gt;"",NOT(ISNUMBER(H654))),AND(I654&lt;&gt;"",OR(NOT(ISNUMBER(I654)),I654&gt;TODAY())),AND(J654&lt;&gt;"",NOT(ISNUMBER(J654))),AND(M654&lt;&gt;"",NOT(ISNUMBER(M654))),AND(N654&lt;&gt;"",OR(NOT(ISNUMBER(N654)),N654&gt;TODAY())),AND(S654&lt;&gt;"",NOT(ISNUMBER(S654))),AND(G654="Completed",OR(I654="",P654="",J654="")),AND(G654&lt;&gt;"Completed",OR(I654&lt;&gt;"",H654="")),AND(K654="No",L654&lt;&gt;"Not required"),AND(K654="Yes",OR(L654="Not required",AND(L654&lt;&gt;"Competence confirmed",M654=""))),AND(OR(L654="Competence confirmed",L654="Further support needed"),OR(N654="",O654="",P654="")),AND(L654="Further support needed",T654&lt;&gt;"Open"),X654="Check action details",AND(T654="Closed",OR(Q654="",R654="",P654=""))),"Check required fields/dates","Recorded - verify evidence")))</f>
        <v/>
      </c>
    </row>
    <row r="655" spans="1:25" ht="32" customHeight="1">
      <c r="A655" s="6"/>
      <c r="B655" s="6"/>
      <c r="C655" s="6"/>
      <c r="D655" s="6"/>
      <c r="E655" s="6"/>
      <c r="F655" s="6"/>
      <c r="G655" s="6"/>
      <c r="H655" s="7"/>
      <c r="I655" s="7"/>
      <c r="J655" s="7"/>
      <c r="K655" s="6"/>
      <c r="L655" s="6"/>
      <c r="M655" s="7"/>
      <c r="N655" s="7"/>
      <c r="O655" s="6"/>
      <c r="P655" s="6"/>
      <c r="Q655" s="6"/>
      <c r="R655" s="6"/>
      <c r="S655" s="7"/>
      <c r="T655" s="6"/>
      <c r="U655" s="8">
        <f>IF(OR(A655="",F655&lt;&gt;"Active"),"",IF(G655="Completed","Completed",IF(H655="","Missing deadline",IF(H655&lt;TODAY(),"Overdue learning",IF(H655&lt;=TODAY()+30,"Due within 30 days","Scheduled")))))</f>
        <v/>
      </c>
      <c r="V655" s="8">
        <f>IF(OR(A655="",F655&lt;&gt;"Active"),"",IF(G655&lt;&gt;"Completed","Not yet completed",IF(J655="","Missing review date",IF(J655&lt;TODAY(),"Review overdue",IF(J655&lt;=TODAY()+30,"Review within 30 days","Scheduled")))))</f>
        <v/>
      </c>
      <c r="W655" s="8">
        <f>IF(OR(A655="",F655&lt;&gt;"Active"),"",IF(K655="No","Not required",IF(K655&lt;&gt;"Yes","Check requirement",IF(L655="Further support needed","Competence concern",IF(L655="Competence confirmed","Confirmed",IF(M655="","Missing assessment due",IF(M655&lt;TODAY(),"Assessment overdue","Assessment outstanding")))))))</f>
        <v/>
      </c>
      <c r="X655" s="8">
        <f>IF(OR(A655="",F655&lt;&gt;"Active"),"",IF(T655="Closed","Closed",IF(AND(T655="Not needed",Q655="",R655="",S655=""),"No action",IF(OR(Q655="",R655="",S655="",T655&lt;&gt;"Open"),"Check action details",IF(S655&lt;TODAY(),"Action overdue","Action open")))))</f>
        <v/>
      </c>
      <c r="Y655" s="8">
        <f>IF(COUNTA(A655:T655)=0,"",IF(F655="Archived","Archived",IF(OR(A655="",B655="",C655="",D655="",E655="",F655&lt;&gt;"Active",COUNTIF(Roles,B655)=0,COUNTIF(Branches,C655)=0,COUNTIF(LearningStatuses,G655)=0,COUNTIF(AssessmentRequired,K655)=0,COUNTIF(AssessmentStatuses,L655)=0,COUNTIF(ActionStatuses,T655)=0,AND(H655&lt;&gt;"",NOT(ISNUMBER(H655))),AND(I655&lt;&gt;"",OR(NOT(ISNUMBER(I655)),I655&gt;TODAY())),AND(J655&lt;&gt;"",NOT(ISNUMBER(J655))),AND(M655&lt;&gt;"",NOT(ISNUMBER(M655))),AND(N655&lt;&gt;"",OR(NOT(ISNUMBER(N655)),N655&gt;TODAY())),AND(S655&lt;&gt;"",NOT(ISNUMBER(S655))),AND(G655="Completed",OR(I655="",P655="",J655="")),AND(G655&lt;&gt;"Completed",OR(I655&lt;&gt;"",H655="")),AND(K655="No",L655&lt;&gt;"Not required"),AND(K655="Yes",OR(L655="Not required",AND(L655&lt;&gt;"Competence confirmed",M655=""))),AND(OR(L655="Competence confirmed",L655="Further support needed"),OR(N655="",O655="",P655="")),AND(L655="Further support needed",T655&lt;&gt;"Open"),X655="Check action details",AND(T655="Closed",OR(Q655="",R655="",P655=""))),"Check required fields/dates","Recorded - verify evidence")))</f>
        <v/>
      </c>
    </row>
    <row r="656" spans="1:25" ht="32" customHeight="1">
      <c r="A656" s="6"/>
      <c r="B656" s="6"/>
      <c r="C656" s="6"/>
      <c r="D656" s="6"/>
      <c r="E656" s="6"/>
      <c r="F656" s="6"/>
      <c r="G656" s="6"/>
      <c r="H656" s="7"/>
      <c r="I656" s="7"/>
      <c r="J656" s="7"/>
      <c r="K656" s="6"/>
      <c r="L656" s="6"/>
      <c r="M656" s="7"/>
      <c r="N656" s="7"/>
      <c r="O656" s="6"/>
      <c r="P656" s="6"/>
      <c r="Q656" s="6"/>
      <c r="R656" s="6"/>
      <c r="S656" s="7"/>
      <c r="T656" s="6"/>
      <c r="U656" s="8">
        <f>IF(OR(A656="",F656&lt;&gt;"Active"),"",IF(G656="Completed","Completed",IF(H656="","Missing deadline",IF(H656&lt;TODAY(),"Overdue learning",IF(H656&lt;=TODAY()+30,"Due within 30 days","Scheduled")))))</f>
        <v/>
      </c>
      <c r="V656" s="8">
        <f>IF(OR(A656="",F656&lt;&gt;"Active"),"",IF(G656&lt;&gt;"Completed","Not yet completed",IF(J656="","Missing review date",IF(J656&lt;TODAY(),"Review overdue",IF(J656&lt;=TODAY()+30,"Review within 30 days","Scheduled")))))</f>
        <v/>
      </c>
      <c r="W656" s="8">
        <f>IF(OR(A656="",F656&lt;&gt;"Active"),"",IF(K656="No","Not required",IF(K656&lt;&gt;"Yes","Check requirement",IF(L656="Further support needed","Competence concern",IF(L656="Competence confirmed","Confirmed",IF(M656="","Missing assessment due",IF(M656&lt;TODAY(),"Assessment overdue","Assessment outstanding")))))))</f>
        <v/>
      </c>
      <c r="X656" s="8">
        <f>IF(OR(A656="",F656&lt;&gt;"Active"),"",IF(T656="Closed","Closed",IF(AND(T656="Not needed",Q656="",R656="",S656=""),"No action",IF(OR(Q656="",R656="",S656="",T656&lt;&gt;"Open"),"Check action details",IF(S656&lt;TODAY(),"Action overdue","Action open")))))</f>
        <v/>
      </c>
      <c r="Y656" s="8">
        <f>IF(COUNTA(A656:T656)=0,"",IF(F656="Archived","Archived",IF(OR(A656="",B656="",C656="",D656="",E656="",F656&lt;&gt;"Active",COUNTIF(Roles,B656)=0,COUNTIF(Branches,C656)=0,COUNTIF(LearningStatuses,G656)=0,COUNTIF(AssessmentRequired,K656)=0,COUNTIF(AssessmentStatuses,L656)=0,COUNTIF(ActionStatuses,T656)=0,AND(H656&lt;&gt;"",NOT(ISNUMBER(H656))),AND(I656&lt;&gt;"",OR(NOT(ISNUMBER(I656)),I656&gt;TODAY())),AND(J656&lt;&gt;"",NOT(ISNUMBER(J656))),AND(M656&lt;&gt;"",NOT(ISNUMBER(M656))),AND(N656&lt;&gt;"",OR(NOT(ISNUMBER(N656)),N656&gt;TODAY())),AND(S656&lt;&gt;"",NOT(ISNUMBER(S656))),AND(G656="Completed",OR(I656="",P656="",J656="")),AND(G656&lt;&gt;"Completed",OR(I656&lt;&gt;"",H656="")),AND(K656="No",L656&lt;&gt;"Not required"),AND(K656="Yes",OR(L656="Not required",AND(L656&lt;&gt;"Competence confirmed",M656=""))),AND(OR(L656="Competence confirmed",L656="Further support needed"),OR(N656="",O656="",P656="")),AND(L656="Further support needed",T656&lt;&gt;"Open"),X656="Check action details",AND(T656="Closed",OR(Q656="",R656="",P656=""))),"Check required fields/dates","Recorded - verify evidence")))</f>
        <v/>
      </c>
    </row>
    <row r="657" spans="1:25" ht="32" customHeight="1">
      <c r="A657" s="6"/>
      <c r="B657" s="6"/>
      <c r="C657" s="6"/>
      <c r="D657" s="6"/>
      <c r="E657" s="6"/>
      <c r="F657" s="6"/>
      <c r="G657" s="6"/>
      <c r="H657" s="7"/>
      <c r="I657" s="7"/>
      <c r="J657" s="7"/>
      <c r="K657" s="6"/>
      <c r="L657" s="6"/>
      <c r="M657" s="7"/>
      <c r="N657" s="7"/>
      <c r="O657" s="6"/>
      <c r="P657" s="6"/>
      <c r="Q657" s="6"/>
      <c r="R657" s="6"/>
      <c r="S657" s="7"/>
      <c r="T657" s="6"/>
      <c r="U657" s="8">
        <f>IF(OR(A657="",F657&lt;&gt;"Active"),"",IF(G657="Completed","Completed",IF(H657="","Missing deadline",IF(H657&lt;TODAY(),"Overdue learning",IF(H657&lt;=TODAY()+30,"Due within 30 days","Scheduled")))))</f>
        <v/>
      </c>
      <c r="V657" s="8">
        <f>IF(OR(A657="",F657&lt;&gt;"Active"),"",IF(G657&lt;&gt;"Completed","Not yet completed",IF(J657="","Missing review date",IF(J657&lt;TODAY(),"Review overdue",IF(J657&lt;=TODAY()+30,"Review within 30 days","Scheduled")))))</f>
        <v/>
      </c>
      <c r="W657" s="8">
        <f>IF(OR(A657="",F657&lt;&gt;"Active"),"",IF(K657="No","Not required",IF(K657&lt;&gt;"Yes","Check requirement",IF(L657="Further support needed","Competence concern",IF(L657="Competence confirmed","Confirmed",IF(M657="","Missing assessment due",IF(M657&lt;TODAY(),"Assessment overdue","Assessment outstanding")))))))</f>
        <v/>
      </c>
      <c r="X657" s="8">
        <f>IF(OR(A657="",F657&lt;&gt;"Active"),"",IF(T657="Closed","Closed",IF(AND(T657="Not needed",Q657="",R657="",S657=""),"No action",IF(OR(Q657="",R657="",S657="",T657&lt;&gt;"Open"),"Check action details",IF(S657&lt;TODAY(),"Action overdue","Action open")))))</f>
        <v/>
      </c>
      <c r="Y657" s="8">
        <f>IF(COUNTA(A657:T657)=0,"",IF(F657="Archived","Archived",IF(OR(A657="",B657="",C657="",D657="",E657="",F657&lt;&gt;"Active",COUNTIF(Roles,B657)=0,COUNTIF(Branches,C657)=0,COUNTIF(LearningStatuses,G657)=0,COUNTIF(AssessmentRequired,K657)=0,COUNTIF(AssessmentStatuses,L657)=0,COUNTIF(ActionStatuses,T657)=0,AND(H657&lt;&gt;"",NOT(ISNUMBER(H657))),AND(I657&lt;&gt;"",OR(NOT(ISNUMBER(I657)),I657&gt;TODAY())),AND(J657&lt;&gt;"",NOT(ISNUMBER(J657))),AND(M657&lt;&gt;"",NOT(ISNUMBER(M657))),AND(N657&lt;&gt;"",OR(NOT(ISNUMBER(N657)),N657&gt;TODAY())),AND(S657&lt;&gt;"",NOT(ISNUMBER(S657))),AND(G657="Completed",OR(I657="",P657="",J657="")),AND(G657&lt;&gt;"Completed",OR(I657&lt;&gt;"",H657="")),AND(K657="No",L657&lt;&gt;"Not required"),AND(K657="Yes",OR(L657="Not required",AND(L657&lt;&gt;"Competence confirmed",M657=""))),AND(OR(L657="Competence confirmed",L657="Further support needed"),OR(N657="",O657="",P657="")),AND(L657="Further support needed",T657&lt;&gt;"Open"),X657="Check action details",AND(T657="Closed",OR(Q657="",R657="",P657=""))),"Check required fields/dates","Recorded - verify evidence")))</f>
        <v/>
      </c>
    </row>
    <row r="658" spans="1:25" ht="32" customHeight="1">
      <c r="A658" s="6"/>
      <c r="B658" s="6"/>
      <c r="C658" s="6"/>
      <c r="D658" s="6"/>
      <c r="E658" s="6"/>
      <c r="F658" s="6"/>
      <c r="G658" s="6"/>
      <c r="H658" s="7"/>
      <c r="I658" s="7"/>
      <c r="J658" s="7"/>
      <c r="K658" s="6"/>
      <c r="L658" s="6"/>
      <c r="M658" s="7"/>
      <c r="N658" s="7"/>
      <c r="O658" s="6"/>
      <c r="P658" s="6"/>
      <c r="Q658" s="6"/>
      <c r="R658" s="6"/>
      <c r="S658" s="7"/>
      <c r="T658" s="6"/>
      <c r="U658" s="8">
        <f>IF(OR(A658="",F658&lt;&gt;"Active"),"",IF(G658="Completed","Completed",IF(H658="","Missing deadline",IF(H658&lt;TODAY(),"Overdue learning",IF(H658&lt;=TODAY()+30,"Due within 30 days","Scheduled")))))</f>
        <v/>
      </c>
      <c r="V658" s="8">
        <f>IF(OR(A658="",F658&lt;&gt;"Active"),"",IF(G658&lt;&gt;"Completed","Not yet completed",IF(J658="","Missing review date",IF(J658&lt;TODAY(),"Review overdue",IF(J658&lt;=TODAY()+30,"Review within 30 days","Scheduled")))))</f>
        <v/>
      </c>
      <c r="W658" s="8">
        <f>IF(OR(A658="",F658&lt;&gt;"Active"),"",IF(K658="No","Not required",IF(K658&lt;&gt;"Yes","Check requirement",IF(L658="Further support needed","Competence concern",IF(L658="Competence confirmed","Confirmed",IF(M658="","Missing assessment due",IF(M658&lt;TODAY(),"Assessment overdue","Assessment outstanding")))))))</f>
        <v/>
      </c>
      <c r="X658" s="8">
        <f>IF(OR(A658="",F658&lt;&gt;"Active"),"",IF(T658="Closed","Closed",IF(AND(T658="Not needed",Q658="",R658="",S658=""),"No action",IF(OR(Q658="",R658="",S658="",T658&lt;&gt;"Open"),"Check action details",IF(S658&lt;TODAY(),"Action overdue","Action open")))))</f>
        <v/>
      </c>
      <c r="Y658" s="8">
        <f>IF(COUNTA(A658:T658)=0,"",IF(F658="Archived","Archived",IF(OR(A658="",B658="",C658="",D658="",E658="",F658&lt;&gt;"Active",COUNTIF(Roles,B658)=0,COUNTIF(Branches,C658)=0,COUNTIF(LearningStatuses,G658)=0,COUNTIF(AssessmentRequired,K658)=0,COUNTIF(AssessmentStatuses,L658)=0,COUNTIF(ActionStatuses,T658)=0,AND(H658&lt;&gt;"",NOT(ISNUMBER(H658))),AND(I658&lt;&gt;"",OR(NOT(ISNUMBER(I658)),I658&gt;TODAY())),AND(J658&lt;&gt;"",NOT(ISNUMBER(J658))),AND(M658&lt;&gt;"",NOT(ISNUMBER(M658))),AND(N658&lt;&gt;"",OR(NOT(ISNUMBER(N658)),N658&gt;TODAY())),AND(S658&lt;&gt;"",NOT(ISNUMBER(S658))),AND(G658="Completed",OR(I658="",P658="",J658="")),AND(G658&lt;&gt;"Completed",OR(I658&lt;&gt;"",H658="")),AND(K658="No",L658&lt;&gt;"Not required"),AND(K658="Yes",OR(L658="Not required",AND(L658&lt;&gt;"Competence confirmed",M658=""))),AND(OR(L658="Competence confirmed",L658="Further support needed"),OR(N658="",O658="",P658="")),AND(L658="Further support needed",T658&lt;&gt;"Open"),X658="Check action details",AND(T658="Closed",OR(Q658="",R658="",P658=""))),"Check required fields/dates","Recorded - verify evidence")))</f>
        <v/>
      </c>
    </row>
    <row r="659" spans="1:25" ht="32" customHeight="1">
      <c r="A659" s="6"/>
      <c r="B659" s="6"/>
      <c r="C659" s="6"/>
      <c r="D659" s="6"/>
      <c r="E659" s="6"/>
      <c r="F659" s="6"/>
      <c r="G659" s="6"/>
      <c r="H659" s="7"/>
      <c r="I659" s="7"/>
      <c r="J659" s="7"/>
      <c r="K659" s="6"/>
      <c r="L659" s="6"/>
      <c r="M659" s="7"/>
      <c r="N659" s="7"/>
      <c r="O659" s="6"/>
      <c r="P659" s="6"/>
      <c r="Q659" s="6"/>
      <c r="R659" s="6"/>
      <c r="S659" s="7"/>
      <c r="T659" s="6"/>
      <c r="U659" s="8">
        <f>IF(OR(A659="",F659&lt;&gt;"Active"),"",IF(G659="Completed","Completed",IF(H659="","Missing deadline",IF(H659&lt;TODAY(),"Overdue learning",IF(H659&lt;=TODAY()+30,"Due within 30 days","Scheduled")))))</f>
        <v/>
      </c>
      <c r="V659" s="8">
        <f>IF(OR(A659="",F659&lt;&gt;"Active"),"",IF(G659&lt;&gt;"Completed","Not yet completed",IF(J659="","Missing review date",IF(J659&lt;TODAY(),"Review overdue",IF(J659&lt;=TODAY()+30,"Review within 30 days","Scheduled")))))</f>
        <v/>
      </c>
      <c r="W659" s="8">
        <f>IF(OR(A659="",F659&lt;&gt;"Active"),"",IF(K659="No","Not required",IF(K659&lt;&gt;"Yes","Check requirement",IF(L659="Further support needed","Competence concern",IF(L659="Competence confirmed","Confirmed",IF(M659="","Missing assessment due",IF(M659&lt;TODAY(),"Assessment overdue","Assessment outstanding")))))))</f>
        <v/>
      </c>
      <c r="X659" s="8">
        <f>IF(OR(A659="",F659&lt;&gt;"Active"),"",IF(T659="Closed","Closed",IF(AND(T659="Not needed",Q659="",R659="",S659=""),"No action",IF(OR(Q659="",R659="",S659="",T659&lt;&gt;"Open"),"Check action details",IF(S659&lt;TODAY(),"Action overdue","Action open")))))</f>
        <v/>
      </c>
      <c r="Y659" s="8">
        <f>IF(COUNTA(A659:T659)=0,"",IF(F659="Archived","Archived",IF(OR(A659="",B659="",C659="",D659="",E659="",F659&lt;&gt;"Active",COUNTIF(Roles,B659)=0,COUNTIF(Branches,C659)=0,COUNTIF(LearningStatuses,G659)=0,COUNTIF(AssessmentRequired,K659)=0,COUNTIF(AssessmentStatuses,L659)=0,COUNTIF(ActionStatuses,T659)=0,AND(H659&lt;&gt;"",NOT(ISNUMBER(H659))),AND(I659&lt;&gt;"",OR(NOT(ISNUMBER(I659)),I659&gt;TODAY())),AND(J659&lt;&gt;"",NOT(ISNUMBER(J659))),AND(M659&lt;&gt;"",NOT(ISNUMBER(M659))),AND(N659&lt;&gt;"",OR(NOT(ISNUMBER(N659)),N659&gt;TODAY())),AND(S659&lt;&gt;"",NOT(ISNUMBER(S659))),AND(G659="Completed",OR(I659="",P659="",J659="")),AND(G659&lt;&gt;"Completed",OR(I659&lt;&gt;"",H659="")),AND(K659="No",L659&lt;&gt;"Not required"),AND(K659="Yes",OR(L659="Not required",AND(L659&lt;&gt;"Competence confirmed",M659=""))),AND(OR(L659="Competence confirmed",L659="Further support needed"),OR(N659="",O659="",P659="")),AND(L659="Further support needed",T659&lt;&gt;"Open"),X659="Check action details",AND(T659="Closed",OR(Q659="",R659="",P659=""))),"Check required fields/dates","Recorded - verify evidence")))</f>
        <v/>
      </c>
    </row>
    <row r="660" spans="1:25" ht="32" customHeight="1">
      <c r="A660" s="6"/>
      <c r="B660" s="6"/>
      <c r="C660" s="6"/>
      <c r="D660" s="6"/>
      <c r="E660" s="6"/>
      <c r="F660" s="6"/>
      <c r="G660" s="6"/>
      <c r="H660" s="7"/>
      <c r="I660" s="7"/>
      <c r="J660" s="7"/>
      <c r="K660" s="6"/>
      <c r="L660" s="6"/>
      <c r="M660" s="7"/>
      <c r="N660" s="7"/>
      <c r="O660" s="6"/>
      <c r="P660" s="6"/>
      <c r="Q660" s="6"/>
      <c r="R660" s="6"/>
      <c r="S660" s="7"/>
      <c r="T660" s="6"/>
      <c r="U660" s="8">
        <f>IF(OR(A660="",F660&lt;&gt;"Active"),"",IF(G660="Completed","Completed",IF(H660="","Missing deadline",IF(H660&lt;TODAY(),"Overdue learning",IF(H660&lt;=TODAY()+30,"Due within 30 days","Scheduled")))))</f>
        <v/>
      </c>
      <c r="V660" s="8">
        <f>IF(OR(A660="",F660&lt;&gt;"Active"),"",IF(G660&lt;&gt;"Completed","Not yet completed",IF(J660="","Missing review date",IF(J660&lt;TODAY(),"Review overdue",IF(J660&lt;=TODAY()+30,"Review within 30 days","Scheduled")))))</f>
        <v/>
      </c>
      <c r="W660" s="8">
        <f>IF(OR(A660="",F660&lt;&gt;"Active"),"",IF(K660="No","Not required",IF(K660&lt;&gt;"Yes","Check requirement",IF(L660="Further support needed","Competence concern",IF(L660="Competence confirmed","Confirmed",IF(M660="","Missing assessment due",IF(M660&lt;TODAY(),"Assessment overdue","Assessment outstanding")))))))</f>
        <v/>
      </c>
      <c r="X660" s="8">
        <f>IF(OR(A660="",F660&lt;&gt;"Active"),"",IF(T660="Closed","Closed",IF(AND(T660="Not needed",Q660="",R660="",S660=""),"No action",IF(OR(Q660="",R660="",S660="",T660&lt;&gt;"Open"),"Check action details",IF(S660&lt;TODAY(),"Action overdue","Action open")))))</f>
        <v/>
      </c>
      <c r="Y660" s="8">
        <f>IF(COUNTA(A660:T660)=0,"",IF(F660="Archived","Archived",IF(OR(A660="",B660="",C660="",D660="",E660="",F660&lt;&gt;"Active",COUNTIF(Roles,B660)=0,COUNTIF(Branches,C660)=0,COUNTIF(LearningStatuses,G660)=0,COUNTIF(AssessmentRequired,K660)=0,COUNTIF(AssessmentStatuses,L660)=0,COUNTIF(ActionStatuses,T660)=0,AND(H660&lt;&gt;"",NOT(ISNUMBER(H660))),AND(I660&lt;&gt;"",OR(NOT(ISNUMBER(I660)),I660&gt;TODAY())),AND(J660&lt;&gt;"",NOT(ISNUMBER(J660))),AND(M660&lt;&gt;"",NOT(ISNUMBER(M660))),AND(N660&lt;&gt;"",OR(NOT(ISNUMBER(N660)),N660&gt;TODAY())),AND(S660&lt;&gt;"",NOT(ISNUMBER(S660))),AND(G660="Completed",OR(I660="",P660="",J660="")),AND(G660&lt;&gt;"Completed",OR(I660&lt;&gt;"",H660="")),AND(K660="No",L660&lt;&gt;"Not required"),AND(K660="Yes",OR(L660="Not required",AND(L660&lt;&gt;"Competence confirmed",M660=""))),AND(OR(L660="Competence confirmed",L660="Further support needed"),OR(N660="",O660="",P660="")),AND(L660="Further support needed",T660&lt;&gt;"Open"),X660="Check action details",AND(T660="Closed",OR(Q660="",R660="",P660=""))),"Check required fields/dates","Recorded - verify evidence")))</f>
        <v/>
      </c>
    </row>
    <row r="661" spans="1:25" ht="32" customHeight="1">
      <c r="A661" s="6"/>
      <c r="B661" s="6"/>
      <c r="C661" s="6"/>
      <c r="D661" s="6"/>
      <c r="E661" s="6"/>
      <c r="F661" s="6"/>
      <c r="G661" s="6"/>
      <c r="H661" s="7"/>
      <c r="I661" s="7"/>
      <c r="J661" s="7"/>
      <c r="K661" s="6"/>
      <c r="L661" s="6"/>
      <c r="M661" s="7"/>
      <c r="N661" s="7"/>
      <c r="O661" s="6"/>
      <c r="P661" s="6"/>
      <c r="Q661" s="6"/>
      <c r="R661" s="6"/>
      <c r="S661" s="7"/>
      <c r="T661" s="6"/>
      <c r="U661" s="8">
        <f>IF(OR(A661="",F661&lt;&gt;"Active"),"",IF(G661="Completed","Completed",IF(H661="","Missing deadline",IF(H661&lt;TODAY(),"Overdue learning",IF(H661&lt;=TODAY()+30,"Due within 30 days","Scheduled")))))</f>
        <v/>
      </c>
      <c r="V661" s="8">
        <f>IF(OR(A661="",F661&lt;&gt;"Active"),"",IF(G661&lt;&gt;"Completed","Not yet completed",IF(J661="","Missing review date",IF(J661&lt;TODAY(),"Review overdue",IF(J661&lt;=TODAY()+30,"Review within 30 days","Scheduled")))))</f>
        <v/>
      </c>
      <c r="W661" s="8">
        <f>IF(OR(A661="",F661&lt;&gt;"Active"),"",IF(K661="No","Not required",IF(K661&lt;&gt;"Yes","Check requirement",IF(L661="Further support needed","Competence concern",IF(L661="Competence confirmed","Confirmed",IF(M661="","Missing assessment due",IF(M661&lt;TODAY(),"Assessment overdue","Assessment outstanding")))))))</f>
        <v/>
      </c>
      <c r="X661" s="8">
        <f>IF(OR(A661="",F661&lt;&gt;"Active"),"",IF(T661="Closed","Closed",IF(AND(T661="Not needed",Q661="",R661="",S661=""),"No action",IF(OR(Q661="",R661="",S661="",T661&lt;&gt;"Open"),"Check action details",IF(S661&lt;TODAY(),"Action overdue","Action open")))))</f>
        <v/>
      </c>
      <c r="Y661" s="8">
        <f>IF(COUNTA(A661:T661)=0,"",IF(F661="Archived","Archived",IF(OR(A661="",B661="",C661="",D661="",E661="",F661&lt;&gt;"Active",COUNTIF(Roles,B661)=0,COUNTIF(Branches,C661)=0,COUNTIF(LearningStatuses,G661)=0,COUNTIF(AssessmentRequired,K661)=0,COUNTIF(AssessmentStatuses,L661)=0,COUNTIF(ActionStatuses,T661)=0,AND(H661&lt;&gt;"",NOT(ISNUMBER(H661))),AND(I661&lt;&gt;"",OR(NOT(ISNUMBER(I661)),I661&gt;TODAY())),AND(J661&lt;&gt;"",NOT(ISNUMBER(J661))),AND(M661&lt;&gt;"",NOT(ISNUMBER(M661))),AND(N661&lt;&gt;"",OR(NOT(ISNUMBER(N661)),N661&gt;TODAY())),AND(S661&lt;&gt;"",NOT(ISNUMBER(S661))),AND(G661="Completed",OR(I661="",P661="",J661="")),AND(G661&lt;&gt;"Completed",OR(I661&lt;&gt;"",H661="")),AND(K661="No",L661&lt;&gt;"Not required"),AND(K661="Yes",OR(L661="Not required",AND(L661&lt;&gt;"Competence confirmed",M661=""))),AND(OR(L661="Competence confirmed",L661="Further support needed"),OR(N661="",O661="",P661="")),AND(L661="Further support needed",T661&lt;&gt;"Open"),X661="Check action details",AND(T661="Closed",OR(Q661="",R661="",P661=""))),"Check required fields/dates","Recorded - verify evidence")))</f>
        <v/>
      </c>
    </row>
    <row r="662" spans="1:25" ht="32" customHeight="1">
      <c r="A662" s="6"/>
      <c r="B662" s="6"/>
      <c r="C662" s="6"/>
      <c r="D662" s="6"/>
      <c r="E662" s="6"/>
      <c r="F662" s="6"/>
      <c r="G662" s="6"/>
      <c r="H662" s="7"/>
      <c r="I662" s="7"/>
      <c r="J662" s="7"/>
      <c r="K662" s="6"/>
      <c r="L662" s="6"/>
      <c r="M662" s="7"/>
      <c r="N662" s="7"/>
      <c r="O662" s="6"/>
      <c r="P662" s="6"/>
      <c r="Q662" s="6"/>
      <c r="R662" s="6"/>
      <c r="S662" s="7"/>
      <c r="T662" s="6"/>
      <c r="U662" s="8">
        <f>IF(OR(A662="",F662&lt;&gt;"Active"),"",IF(G662="Completed","Completed",IF(H662="","Missing deadline",IF(H662&lt;TODAY(),"Overdue learning",IF(H662&lt;=TODAY()+30,"Due within 30 days","Scheduled")))))</f>
        <v/>
      </c>
      <c r="V662" s="8">
        <f>IF(OR(A662="",F662&lt;&gt;"Active"),"",IF(G662&lt;&gt;"Completed","Not yet completed",IF(J662="","Missing review date",IF(J662&lt;TODAY(),"Review overdue",IF(J662&lt;=TODAY()+30,"Review within 30 days","Scheduled")))))</f>
        <v/>
      </c>
      <c r="W662" s="8">
        <f>IF(OR(A662="",F662&lt;&gt;"Active"),"",IF(K662="No","Not required",IF(K662&lt;&gt;"Yes","Check requirement",IF(L662="Further support needed","Competence concern",IF(L662="Competence confirmed","Confirmed",IF(M662="","Missing assessment due",IF(M662&lt;TODAY(),"Assessment overdue","Assessment outstanding")))))))</f>
        <v/>
      </c>
      <c r="X662" s="8">
        <f>IF(OR(A662="",F662&lt;&gt;"Active"),"",IF(T662="Closed","Closed",IF(AND(T662="Not needed",Q662="",R662="",S662=""),"No action",IF(OR(Q662="",R662="",S662="",T662&lt;&gt;"Open"),"Check action details",IF(S662&lt;TODAY(),"Action overdue","Action open")))))</f>
        <v/>
      </c>
      <c r="Y662" s="8">
        <f>IF(COUNTA(A662:T662)=0,"",IF(F662="Archived","Archived",IF(OR(A662="",B662="",C662="",D662="",E662="",F662&lt;&gt;"Active",COUNTIF(Roles,B662)=0,COUNTIF(Branches,C662)=0,COUNTIF(LearningStatuses,G662)=0,COUNTIF(AssessmentRequired,K662)=0,COUNTIF(AssessmentStatuses,L662)=0,COUNTIF(ActionStatuses,T662)=0,AND(H662&lt;&gt;"",NOT(ISNUMBER(H662))),AND(I662&lt;&gt;"",OR(NOT(ISNUMBER(I662)),I662&gt;TODAY())),AND(J662&lt;&gt;"",NOT(ISNUMBER(J662))),AND(M662&lt;&gt;"",NOT(ISNUMBER(M662))),AND(N662&lt;&gt;"",OR(NOT(ISNUMBER(N662)),N662&gt;TODAY())),AND(S662&lt;&gt;"",NOT(ISNUMBER(S662))),AND(G662="Completed",OR(I662="",P662="",J662="")),AND(G662&lt;&gt;"Completed",OR(I662&lt;&gt;"",H662="")),AND(K662="No",L662&lt;&gt;"Not required"),AND(K662="Yes",OR(L662="Not required",AND(L662&lt;&gt;"Competence confirmed",M662=""))),AND(OR(L662="Competence confirmed",L662="Further support needed"),OR(N662="",O662="",P662="")),AND(L662="Further support needed",T662&lt;&gt;"Open"),X662="Check action details",AND(T662="Closed",OR(Q662="",R662="",P662=""))),"Check required fields/dates","Recorded - verify evidence")))</f>
        <v/>
      </c>
    </row>
    <row r="663" spans="1:25" ht="32" customHeight="1">
      <c r="A663" s="6"/>
      <c r="B663" s="6"/>
      <c r="C663" s="6"/>
      <c r="D663" s="6"/>
      <c r="E663" s="6"/>
      <c r="F663" s="6"/>
      <c r="G663" s="6"/>
      <c r="H663" s="7"/>
      <c r="I663" s="7"/>
      <c r="J663" s="7"/>
      <c r="K663" s="6"/>
      <c r="L663" s="6"/>
      <c r="M663" s="7"/>
      <c r="N663" s="7"/>
      <c r="O663" s="6"/>
      <c r="P663" s="6"/>
      <c r="Q663" s="6"/>
      <c r="R663" s="6"/>
      <c r="S663" s="7"/>
      <c r="T663" s="6"/>
      <c r="U663" s="8">
        <f>IF(OR(A663="",F663&lt;&gt;"Active"),"",IF(G663="Completed","Completed",IF(H663="","Missing deadline",IF(H663&lt;TODAY(),"Overdue learning",IF(H663&lt;=TODAY()+30,"Due within 30 days","Scheduled")))))</f>
        <v/>
      </c>
      <c r="V663" s="8">
        <f>IF(OR(A663="",F663&lt;&gt;"Active"),"",IF(G663&lt;&gt;"Completed","Not yet completed",IF(J663="","Missing review date",IF(J663&lt;TODAY(),"Review overdue",IF(J663&lt;=TODAY()+30,"Review within 30 days","Scheduled")))))</f>
        <v/>
      </c>
      <c r="W663" s="8">
        <f>IF(OR(A663="",F663&lt;&gt;"Active"),"",IF(K663="No","Not required",IF(K663&lt;&gt;"Yes","Check requirement",IF(L663="Further support needed","Competence concern",IF(L663="Competence confirmed","Confirmed",IF(M663="","Missing assessment due",IF(M663&lt;TODAY(),"Assessment overdue","Assessment outstanding")))))))</f>
        <v/>
      </c>
      <c r="X663" s="8">
        <f>IF(OR(A663="",F663&lt;&gt;"Active"),"",IF(T663="Closed","Closed",IF(AND(T663="Not needed",Q663="",R663="",S663=""),"No action",IF(OR(Q663="",R663="",S663="",T663&lt;&gt;"Open"),"Check action details",IF(S663&lt;TODAY(),"Action overdue","Action open")))))</f>
        <v/>
      </c>
      <c r="Y663" s="8">
        <f>IF(COUNTA(A663:T663)=0,"",IF(F663="Archived","Archived",IF(OR(A663="",B663="",C663="",D663="",E663="",F663&lt;&gt;"Active",COUNTIF(Roles,B663)=0,COUNTIF(Branches,C663)=0,COUNTIF(LearningStatuses,G663)=0,COUNTIF(AssessmentRequired,K663)=0,COUNTIF(AssessmentStatuses,L663)=0,COUNTIF(ActionStatuses,T663)=0,AND(H663&lt;&gt;"",NOT(ISNUMBER(H663))),AND(I663&lt;&gt;"",OR(NOT(ISNUMBER(I663)),I663&gt;TODAY())),AND(J663&lt;&gt;"",NOT(ISNUMBER(J663))),AND(M663&lt;&gt;"",NOT(ISNUMBER(M663))),AND(N663&lt;&gt;"",OR(NOT(ISNUMBER(N663)),N663&gt;TODAY())),AND(S663&lt;&gt;"",NOT(ISNUMBER(S663))),AND(G663="Completed",OR(I663="",P663="",J663="")),AND(G663&lt;&gt;"Completed",OR(I663&lt;&gt;"",H663="")),AND(K663="No",L663&lt;&gt;"Not required"),AND(K663="Yes",OR(L663="Not required",AND(L663&lt;&gt;"Competence confirmed",M663=""))),AND(OR(L663="Competence confirmed",L663="Further support needed"),OR(N663="",O663="",P663="")),AND(L663="Further support needed",T663&lt;&gt;"Open"),X663="Check action details",AND(T663="Closed",OR(Q663="",R663="",P663=""))),"Check required fields/dates","Recorded - verify evidence")))</f>
        <v/>
      </c>
    </row>
    <row r="664" spans="1:25" ht="32" customHeight="1">
      <c r="A664" s="6"/>
      <c r="B664" s="6"/>
      <c r="C664" s="6"/>
      <c r="D664" s="6"/>
      <c r="E664" s="6"/>
      <c r="F664" s="6"/>
      <c r="G664" s="6"/>
      <c r="H664" s="7"/>
      <c r="I664" s="7"/>
      <c r="J664" s="7"/>
      <c r="K664" s="6"/>
      <c r="L664" s="6"/>
      <c r="M664" s="7"/>
      <c r="N664" s="7"/>
      <c r="O664" s="6"/>
      <c r="P664" s="6"/>
      <c r="Q664" s="6"/>
      <c r="R664" s="6"/>
      <c r="S664" s="7"/>
      <c r="T664" s="6"/>
      <c r="U664" s="8">
        <f>IF(OR(A664="",F664&lt;&gt;"Active"),"",IF(G664="Completed","Completed",IF(H664="","Missing deadline",IF(H664&lt;TODAY(),"Overdue learning",IF(H664&lt;=TODAY()+30,"Due within 30 days","Scheduled")))))</f>
        <v/>
      </c>
      <c r="V664" s="8">
        <f>IF(OR(A664="",F664&lt;&gt;"Active"),"",IF(G664&lt;&gt;"Completed","Not yet completed",IF(J664="","Missing review date",IF(J664&lt;TODAY(),"Review overdue",IF(J664&lt;=TODAY()+30,"Review within 30 days","Scheduled")))))</f>
        <v/>
      </c>
      <c r="W664" s="8">
        <f>IF(OR(A664="",F664&lt;&gt;"Active"),"",IF(K664="No","Not required",IF(K664&lt;&gt;"Yes","Check requirement",IF(L664="Further support needed","Competence concern",IF(L664="Competence confirmed","Confirmed",IF(M664="","Missing assessment due",IF(M664&lt;TODAY(),"Assessment overdue","Assessment outstanding")))))))</f>
        <v/>
      </c>
      <c r="X664" s="8">
        <f>IF(OR(A664="",F664&lt;&gt;"Active"),"",IF(T664="Closed","Closed",IF(AND(T664="Not needed",Q664="",R664="",S664=""),"No action",IF(OR(Q664="",R664="",S664="",T664&lt;&gt;"Open"),"Check action details",IF(S664&lt;TODAY(),"Action overdue","Action open")))))</f>
        <v/>
      </c>
      <c r="Y664" s="8">
        <f>IF(COUNTA(A664:T664)=0,"",IF(F664="Archived","Archived",IF(OR(A664="",B664="",C664="",D664="",E664="",F664&lt;&gt;"Active",COUNTIF(Roles,B664)=0,COUNTIF(Branches,C664)=0,COUNTIF(LearningStatuses,G664)=0,COUNTIF(AssessmentRequired,K664)=0,COUNTIF(AssessmentStatuses,L664)=0,COUNTIF(ActionStatuses,T664)=0,AND(H664&lt;&gt;"",NOT(ISNUMBER(H664))),AND(I664&lt;&gt;"",OR(NOT(ISNUMBER(I664)),I664&gt;TODAY())),AND(J664&lt;&gt;"",NOT(ISNUMBER(J664))),AND(M664&lt;&gt;"",NOT(ISNUMBER(M664))),AND(N664&lt;&gt;"",OR(NOT(ISNUMBER(N664)),N664&gt;TODAY())),AND(S664&lt;&gt;"",NOT(ISNUMBER(S664))),AND(G664="Completed",OR(I664="",P664="",J664="")),AND(G664&lt;&gt;"Completed",OR(I664&lt;&gt;"",H664="")),AND(K664="No",L664&lt;&gt;"Not required"),AND(K664="Yes",OR(L664="Not required",AND(L664&lt;&gt;"Competence confirmed",M664=""))),AND(OR(L664="Competence confirmed",L664="Further support needed"),OR(N664="",O664="",P664="")),AND(L664="Further support needed",T664&lt;&gt;"Open"),X664="Check action details",AND(T664="Closed",OR(Q664="",R664="",P664=""))),"Check required fields/dates","Recorded - verify evidence")))</f>
        <v/>
      </c>
    </row>
    <row r="665" spans="1:25" ht="32" customHeight="1">
      <c r="A665" s="6"/>
      <c r="B665" s="6"/>
      <c r="C665" s="6"/>
      <c r="D665" s="6"/>
      <c r="E665" s="6"/>
      <c r="F665" s="6"/>
      <c r="G665" s="6"/>
      <c r="H665" s="7"/>
      <c r="I665" s="7"/>
      <c r="J665" s="7"/>
      <c r="K665" s="6"/>
      <c r="L665" s="6"/>
      <c r="M665" s="7"/>
      <c r="N665" s="7"/>
      <c r="O665" s="6"/>
      <c r="P665" s="6"/>
      <c r="Q665" s="6"/>
      <c r="R665" s="6"/>
      <c r="S665" s="7"/>
      <c r="T665" s="6"/>
      <c r="U665" s="8">
        <f>IF(OR(A665="",F665&lt;&gt;"Active"),"",IF(G665="Completed","Completed",IF(H665="","Missing deadline",IF(H665&lt;TODAY(),"Overdue learning",IF(H665&lt;=TODAY()+30,"Due within 30 days","Scheduled")))))</f>
        <v/>
      </c>
      <c r="V665" s="8">
        <f>IF(OR(A665="",F665&lt;&gt;"Active"),"",IF(G665&lt;&gt;"Completed","Not yet completed",IF(J665="","Missing review date",IF(J665&lt;TODAY(),"Review overdue",IF(J665&lt;=TODAY()+30,"Review within 30 days","Scheduled")))))</f>
        <v/>
      </c>
      <c r="W665" s="8">
        <f>IF(OR(A665="",F665&lt;&gt;"Active"),"",IF(K665="No","Not required",IF(K665&lt;&gt;"Yes","Check requirement",IF(L665="Further support needed","Competence concern",IF(L665="Competence confirmed","Confirmed",IF(M665="","Missing assessment due",IF(M665&lt;TODAY(),"Assessment overdue","Assessment outstanding")))))))</f>
        <v/>
      </c>
      <c r="X665" s="8">
        <f>IF(OR(A665="",F665&lt;&gt;"Active"),"",IF(T665="Closed","Closed",IF(AND(T665="Not needed",Q665="",R665="",S665=""),"No action",IF(OR(Q665="",R665="",S665="",T665&lt;&gt;"Open"),"Check action details",IF(S665&lt;TODAY(),"Action overdue","Action open")))))</f>
        <v/>
      </c>
      <c r="Y665" s="8">
        <f>IF(COUNTA(A665:T665)=0,"",IF(F665="Archived","Archived",IF(OR(A665="",B665="",C665="",D665="",E665="",F665&lt;&gt;"Active",COUNTIF(Roles,B665)=0,COUNTIF(Branches,C665)=0,COUNTIF(LearningStatuses,G665)=0,COUNTIF(AssessmentRequired,K665)=0,COUNTIF(AssessmentStatuses,L665)=0,COUNTIF(ActionStatuses,T665)=0,AND(H665&lt;&gt;"",NOT(ISNUMBER(H665))),AND(I665&lt;&gt;"",OR(NOT(ISNUMBER(I665)),I665&gt;TODAY())),AND(J665&lt;&gt;"",NOT(ISNUMBER(J665))),AND(M665&lt;&gt;"",NOT(ISNUMBER(M665))),AND(N665&lt;&gt;"",OR(NOT(ISNUMBER(N665)),N665&gt;TODAY())),AND(S665&lt;&gt;"",NOT(ISNUMBER(S665))),AND(G665="Completed",OR(I665="",P665="",J665="")),AND(G665&lt;&gt;"Completed",OR(I665&lt;&gt;"",H665="")),AND(K665="No",L665&lt;&gt;"Not required"),AND(K665="Yes",OR(L665="Not required",AND(L665&lt;&gt;"Competence confirmed",M665=""))),AND(OR(L665="Competence confirmed",L665="Further support needed"),OR(N665="",O665="",P665="")),AND(L665="Further support needed",T665&lt;&gt;"Open"),X665="Check action details",AND(T665="Closed",OR(Q665="",R665="",P665=""))),"Check required fields/dates","Recorded - verify evidence")))</f>
        <v/>
      </c>
    </row>
    <row r="666" spans="1:25" ht="32" customHeight="1">
      <c r="A666" s="6"/>
      <c r="B666" s="6"/>
      <c r="C666" s="6"/>
      <c r="D666" s="6"/>
      <c r="E666" s="6"/>
      <c r="F666" s="6"/>
      <c r="G666" s="6"/>
      <c r="H666" s="7"/>
      <c r="I666" s="7"/>
      <c r="J666" s="7"/>
      <c r="K666" s="6"/>
      <c r="L666" s="6"/>
      <c r="M666" s="7"/>
      <c r="N666" s="7"/>
      <c r="O666" s="6"/>
      <c r="P666" s="6"/>
      <c r="Q666" s="6"/>
      <c r="R666" s="6"/>
      <c r="S666" s="7"/>
      <c r="T666" s="6"/>
      <c r="U666" s="8">
        <f>IF(OR(A666="",F666&lt;&gt;"Active"),"",IF(G666="Completed","Completed",IF(H666="","Missing deadline",IF(H666&lt;TODAY(),"Overdue learning",IF(H666&lt;=TODAY()+30,"Due within 30 days","Scheduled")))))</f>
        <v/>
      </c>
      <c r="V666" s="8">
        <f>IF(OR(A666="",F666&lt;&gt;"Active"),"",IF(G666&lt;&gt;"Completed","Not yet completed",IF(J666="","Missing review date",IF(J666&lt;TODAY(),"Review overdue",IF(J666&lt;=TODAY()+30,"Review within 30 days","Scheduled")))))</f>
        <v/>
      </c>
      <c r="W666" s="8">
        <f>IF(OR(A666="",F666&lt;&gt;"Active"),"",IF(K666="No","Not required",IF(K666&lt;&gt;"Yes","Check requirement",IF(L666="Further support needed","Competence concern",IF(L666="Competence confirmed","Confirmed",IF(M666="","Missing assessment due",IF(M666&lt;TODAY(),"Assessment overdue","Assessment outstanding")))))))</f>
        <v/>
      </c>
      <c r="X666" s="8">
        <f>IF(OR(A666="",F666&lt;&gt;"Active"),"",IF(T666="Closed","Closed",IF(AND(T666="Not needed",Q666="",R666="",S666=""),"No action",IF(OR(Q666="",R666="",S666="",T666&lt;&gt;"Open"),"Check action details",IF(S666&lt;TODAY(),"Action overdue","Action open")))))</f>
        <v/>
      </c>
      <c r="Y666" s="8">
        <f>IF(COUNTA(A666:T666)=0,"",IF(F666="Archived","Archived",IF(OR(A666="",B666="",C666="",D666="",E666="",F666&lt;&gt;"Active",COUNTIF(Roles,B666)=0,COUNTIF(Branches,C666)=0,COUNTIF(LearningStatuses,G666)=0,COUNTIF(AssessmentRequired,K666)=0,COUNTIF(AssessmentStatuses,L666)=0,COUNTIF(ActionStatuses,T666)=0,AND(H666&lt;&gt;"",NOT(ISNUMBER(H666))),AND(I666&lt;&gt;"",OR(NOT(ISNUMBER(I666)),I666&gt;TODAY())),AND(J666&lt;&gt;"",NOT(ISNUMBER(J666))),AND(M666&lt;&gt;"",NOT(ISNUMBER(M666))),AND(N666&lt;&gt;"",OR(NOT(ISNUMBER(N666)),N666&gt;TODAY())),AND(S666&lt;&gt;"",NOT(ISNUMBER(S666))),AND(G666="Completed",OR(I666="",P666="",J666="")),AND(G666&lt;&gt;"Completed",OR(I666&lt;&gt;"",H666="")),AND(K666="No",L666&lt;&gt;"Not required"),AND(K666="Yes",OR(L666="Not required",AND(L666&lt;&gt;"Competence confirmed",M666=""))),AND(OR(L666="Competence confirmed",L666="Further support needed"),OR(N666="",O666="",P666="")),AND(L666="Further support needed",T666&lt;&gt;"Open"),X666="Check action details",AND(T666="Closed",OR(Q666="",R666="",P666=""))),"Check required fields/dates","Recorded - verify evidence")))</f>
        <v/>
      </c>
    </row>
    <row r="667" spans="1:25" ht="32" customHeight="1">
      <c r="A667" s="6"/>
      <c r="B667" s="6"/>
      <c r="C667" s="6"/>
      <c r="D667" s="6"/>
      <c r="E667" s="6"/>
      <c r="F667" s="6"/>
      <c r="G667" s="6"/>
      <c r="H667" s="7"/>
      <c r="I667" s="7"/>
      <c r="J667" s="7"/>
      <c r="K667" s="6"/>
      <c r="L667" s="6"/>
      <c r="M667" s="7"/>
      <c r="N667" s="7"/>
      <c r="O667" s="6"/>
      <c r="P667" s="6"/>
      <c r="Q667" s="6"/>
      <c r="R667" s="6"/>
      <c r="S667" s="7"/>
      <c r="T667" s="6"/>
      <c r="U667" s="8">
        <f>IF(OR(A667="",F667&lt;&gt;"Active"),"",IF(G667="Completed","Completed",IF(H667="","Missing deadline",IF(H667&lt;TODAY(),"Overdue learning",IF(H667&lt;=TODAY()+30,"Due within 30 days","Scheduled")))))</f>
        <v/>
      </c>
      <c r="V667" s="8">
        <f>IF(OR(A667="",F667&lt;&gt;"Active"),"",IF(G667&lt;&gt;"Completed","Not yet completed",IF(J667="","Missing review date",IF(J667&lt;TODAY(),"Review overdue",IF(J667&lt;=TODAY()+30,"Review within 30 days","Scheduled")))))</f>
        <v/>
      </c>
      <c r="W667" s="8">
        <f>IF(OR(A667="",F667&lt;&gt;"Active"),"",IF(K667="No","Not required",IF(K667&lt;&gt;"Yes","Check requirement",IF(L667="Further support needed","Competence concern",IF(L667="Competence confirmed","Confirmed",IF(M667="","Missing assessment due",IF(M667&lt;TODAY(),"Assessment overdue","Assessment outstanding")))))))</f>
        <v/>
      </c>
      <c r="X667" s="8">
        <f>IF(OR(A667="",F667&lt;&gt;"Active"),"",IF(T667="Closed","Closed",IF(AND(T667="Not needed",Q667="",R667="",S667=""),"No action",IF(OR(Q667="",R667="",S667="",T667&lt;&gt;"Open"),"Check action details",IF(S667&lt;TODAY(),"Action overdue","Action open")))))</f>
        <v/>
      </c>
      <c r="Y667" s="8">
        <f>IF(COUNTA(A667:T667)=0,"",IF(F667="Archived","Archived",IF(OR(A667="",B667="",C667="",D667="",E667="",F667&lt;&gt;"Active",COUNTIF(Roles,B667)=0,COUNTIF(Branches,C667)=0,COUNTIF(LearningStatuses,G667)=0,COUNTIF(AssessmentRequired,K667)=0,COUNTIF(AssessmentStatuses,L667)=0,COUNTIF(ActionStatuses,T667)=0,AND(H667&lt;&gt;"",NOT(ISNUMBER(H667))),AND(I667&lt;&gt;"",OR(NOT(ISNUMBER(I667)),I667&gt;TODAY())),AND(J667&lt;&gt;"",NOT(ISNUMBER(J667))),AND(M667&lt;&gt;"",NOT(ISNUMBER(M667))),AND(N667&lt;&gt;"",OR(NOT(ISNUMBER(N667)),N667&gt;TODAY())),AND(S667&lt;&gt;"",NOT(ISNUMBER(S667))),AND(G667="Completed",OR(I667="",P667="",J667="")),AND(G667&lt;&gt;"Completed",OR(I667&lt;&gt;"",H667="")),AND(K667="No",L667&lt;&gt;"Not required"),AND(K667="Yes",OR(L667="Not required",AND(L667&lt;&gt;"Competence confirmed",M667=""))),AND(OR(L667="Competence confirmed",L667="Further support needed"),OR(N667="",O667="",P667="")),AND(L667="Further support needed",T667&lt;&gt;"Open"),X667="Check action details",AND(T667="Closed",OR(Q667="",R667="",P667=""))),"Check required fields/dates","Recorded - verify evidence")))</f>
        <v/>
      </c>
    </row>
    <row r="668" spans="1:25" ht="32" customHeight="1">
      <c r="A668" s="6"/>
      <c r="B668" s="6"/>
      <c r="C668" s="6"/>
      <c r="D668" s="6"/>
      <c r="E668" s="6"/>
      <c r="F668" s="6"/>
      <c r="G668" s="6"/>
      <c r="H668" s="7"/>
      <c r="I668" s="7"/>
      <c r="J668" s="7"/>
      <c r="K668" s="6"/>
      <c r="L668" s="6"/>
      <c r="M668" s="7"/>
      <c r="N668" s="7"/>
      <c r="O668" s="6"/>
      <c r="P668" s="6"/>
      <c r="Q668" s="6"/>
      <c r="R668" s="6"/>
      <c r="S668" s="7"/>
      <c r="T668" s="6"/>
      <c r="U668" s="8">
        <f>IF(OR(A668="",F668&lt;&gt;"Active"),"",IF(G668="Completed","Completed",IF(H668="","Missing deadline",IF(H668&lt;TODAY(),"Overdue learning",IF(H668&lt;=TODAY()+30,"Due within 30 days","Scheduled")))))</f>
        <v/>
      </c>
      <c r="V668" s="8">
        <f>IF(OR(A668="",F668&lt;&gt;"Active"),"",IF(G668&lt;&gt;"Completed","Not yet completed",IF(J668="","Missing review date",IF(J668&lt;TODAY(),"Review overdue",IF(J668&lt;=TODAY()+30,"Review within 30 days","Scheduled")))))</f>
        <v/>
      </c>
      <c r="W668" s="8">
        <f>IF(OR(A668="",F668&lt;&gt;"Active"),"",IF(K668="No","Not required",IF(K668&lt;&gt;"Yes","Check requirement",IF(L668="Further support needed","Competence concern",IF(L668="Competence confirmed","Confirmed",IF(M668="","Missing assessment due",IF(M668&lt;TODAY(),"Assessment overdue","Assessment outstanding")))))))</f>
        <v/>
      </c>
      <c r="X668" s="8">
        <f>IF(OR(A668="",F668&lt;&gt;"Active"),"",IF(T668="Closed","Closed",IF(AND(T668="Not needed",Q668="",R668="",S668=""),"No action",IF(OR(Q668="",R668="",S668="",T668&lt;&gt;"Open"),"Check action details",IF(S668&lt;TODAY(),"Action overdue","Action open")))))</f>
        <v/>
      </c>
      <c r="Y668" s="8">
        <f>IF(COUNTA(A668:T668)=0,"",IF(F668="Archived","Archived",IF(OR(A668="",B668="",C668="",D668="",E668="",F668&lt;&gt;"Active",COUNTIF(Roles,B668)=0,COUNTIF(Branches,C668)=0,COUNTIF(LearningStatuses,G668)=0,COUNTIF(AssessmentRequired,K668)=0,COUNTIF(AssessmentStatuses,L668)=0,COUNTIF(ActionStatuses,T668)=0,AND(H668&lt;&gt;"",NOT(ISNUMBER(H668))),AND(I668&lt;&gt;"",OR(NOT(ISNUMBER(I668)),I668&gt;TODAY())),AND(J668&lt;&gt;"",NOT(ISNUMBER(J668))),AND(M668&lt;&gt;"",NOT(ISNUMBER(M668))),AND(N668&lt;&gt;"",OR(NOT(ISNUMBER(N668)),N668&gt;TODAY())),AND(S668&lt;&gt;"",NOT(ISNUMBER(S668))),AND(G668="Completed",OR(I668="",P668="",J668="")),AND(G668&lt;&gt;"Completed",OR(I668&lt;&gt;"",H668="")),AND(K668="No",L668&lt;&gt;"Not required"),AND(K668="Yes",OR(L668="Not required",AND(L668&lt;&gt;"Competence confirmed",M668=""))),AND(OR(L668="Competence confirmed",L668="Further support needed"),OR(N668="",O668="",P668="")),AND(L668="Further support needed",T668&lt;&gt;"Open"),X668="Check action details",AND(T668="Closed",OR(Q668="",R668="",P668=""))),"Check required fields/dates","Recorded - verify evidence")))</f>
        <v/>
      </c>
    </row>
    <row r="669" spans="1:25" ht="32" customHeight="1">
      <c r="A669" s="6"/>
      <c r="B669" s="6"/>
      <c r="C669" s="6"/>
      <c r="D669" s="6"/>
      <c r="E669" s="6"/>
      <c r="F669" s="6"/>
      <c r="G669" s="6"/>
      <c r="H669" s="7"/>
      <c r="I669" s="7"/>
      <c r="J669" s="7"/>
      <c r="K669" s="6"/>
      <c r="L669" s="6"/>
      <c r="M669" s="7"/>
      <c r="N669" s="7"/>
      <c r="O669" s="6"/>
      <c r="P669" s="6"/>
      <c r="Q669" s="6"/>
      <c r="R669" s="6"/>
      <c r="S669" s="7"/>
      <c r="T669" s="6"/>
      <c r="U669" s="8">
        <f>IF(OR(A669="",F669&lt;&gt;"Active"),"",IF(G669="Completed","Completed",IF(H669="","Missing deadline",IF(H669&lt;TODAY(),"Overdue learning",IF(H669&lt;=TODAY()+30,"Due within 30 days","Scheduled")))))</f>
        <v/>
      </c>
      <c r="V669" s="8">
        <f>IF(OR(A669="",F669&lt;&gt;"Active"),"",IF(G669&lt;&gt;"Completed","Not yet completed",IF(J669="","Missing review date",IF(J669&lt;TODAY(),"Review overdue",IF(J669&lt;=TODAY()+30,"Review within 30 days","Scheduled")))))</f>
        <v/>
      </c>
      <c r="W669" s="8">
        <f>IF(OR(A669="",F669&lt;&gt;"Active"),"",IF(K669="No","Not required",IF(K669&lt;&gt;"Yes","Check requirement",IF(L669="Further support needed","Competence concern",IF(L669="Competence confirmed","Confirmed",IF(M669="","Missing assessment due",IF(M669&lt;TODAY(),"Assessment overdue","Assessment outstanding")))))))</f>
        <v/>
      </c>
      <c r="X669" s="8">
        <f>IF(OR(A669="",F669&lt;&gt;"Active"),"",IF(T669="Closed","Closed",IF(AND(T669="Not needed",Q669="",R669="",S669=""),"No action",IF(OR(Q669="",R669="",S669="",T669&lt;&gt;"Open"),"Check action details",IF(S669&lt;TODAY(),"Action overdue","Action open")))))</f>
        <v/>
      </c>
      <c r="Y669" s="8">
        <f>IF(COUNTA(A669:T669)=0,"",IF(F669="Archived","Archived",IF(OR(A669="",B669="",C669="",D669="",E669="",F669&lt;&gt;"Active",COUNTIF(Roles,B669)=0,COUNTIF(Branches,C669)=0,COUNTIF(LearningStatuses,G669)=0,COUNTIF(AssessmentRequired,K669)=0,COUNTIF(AssessmentStatuses,L669)=0,COUNTIF(ActionStatuses,T669)=0,AND(H669&lt;&gt;"",NOT(ISNUMBER(H669))),AND(I669&lt;&gt;"",OR(NOT(ISNUMBER(I669)),I669&gt;TODAY())),AND(J669&lt;&gt;"",NOT(ISNUMBER(J669))),AND(M669&lt;&gt;"",NOT(ISNUMBER(M669))),AND(N669&lt;&gt;"",OR(NOT(ISNUMBER(N669)),N669&gt;TODAY())),AND(S669&lt;&gt;"",NOT(ISNUMBER(S669))),AND(G669="Completed",OR(I669="",P669="",J669="")),AND(G669&lt;&gt;"Completed",OR(I669&lt;&gt;"",H669="")),AND(K669="No",L669&lt;&gt;"Not required"),AND(K669="Yes",OR(L669="Not required",AND(L669&lt;&gt;"Competence confirmed",M669=""))),AND(OR(L669="Competence confirmed",L669="Further support needed"),OR(N669="",O669="",P669="")),AND(L669="Further support needed",T669&lt;&gt;"Open"),X669="Check action details",AND(T669="Closed",OR(Q669="",R669="",P669=""))),"Check required fields/dates","Recorded - verify evidence")))</f>
        <v/>
      </c>
    </row>
    <row r="670" spans="1:25" ht="32" customHeight="1">
      <c r="A670" s="6"/>
      <c r="B670" s="6"/>
      <c r="C670" s="6"/>
      <c r="D670" s="6"/>
      <c r="E670" s="6"/>
      <c r="F670" s="6"/>
      <c r="G670" s="6"/>
      <c r="H670" s="7"/>
      <c r="I670" s="7"/>
      <c r="J670" s="7"/>
      <c r="K670" s="6"/>
      <c r="L670" s="6"/>
      <c r="M670" s="7"/>
      <c r="N670" s="7"/>
      <c r="O670" s="6"/>
      <c r="P670" s="6"/>
      <c r="Q670" s="6"/>
      <c r="R670" s="6"/>
      <c r="S670" s="7"/>
      <c r="T670" s="6"/>
      <c r="U670" s="8">
        <f>IF(OR(A670="",F670&lt;&gt;"Active"),"",IF(G670="Completed","Completed",IF(H670="","Missing deadline",IF(H670&lt;TODAY(),"Overdue learning",IF(H670&lt;=TODAY()+30,"Due within 30 days","Scheduled")))))</f>
        <v/>
      </c>
      <c r="V670" s="8">
        <f>IF(OR(A670="",F670&lt;&gt;"Active"),"",IF(G670&lt;&gt;"Completed","Not yet completed",IF(J670="","Missing review date",IF(J670&lt;TODAY(),"Review overdue",IF(J670&lt;=TODAY()+30,"Review within 30 days","Scheduled")))))</f>
        <v/>
      </c>
      <c r="W670" s="8">
        <f>IF(OR(A670="",F670&lt;&gt;"Active"),"",IF(K670="No","Not required",IF(K670&lt;&gt;"Yes","Check requirement",IF(L670="Further support needed","Competence concern",IF(L670="Competence confirmed","Confirmed",IF(M670="","Missing assessment due",IF(M670&lt;TODAY(),"Assessment overdue","Assessment outstanding")))))))</f>
        <v/>
      </c>
      <c r="X670" s="8">
        <f>IF(OR(A670="",F670&lt;&gt;"Active"),"",IF(T670="Closed","Closed",IF(AND(T670="Not needed",Q670="",R670="",S670=""),"No action",IF(OR(Q670="",R670="",S670="",T670&lt;&gt;"Open"),"Check action details",IF(S670&lt;TODAY(),"Action overdue","Action open")))))</f>
        <v/>
      </c>
      <c r="Y670" s="8">
        <f>IF(COUNTA(A670:T670)=0,"",IF(F670="Archived","Archived",IF(OR(A670="",B670="",C670="",D670="",E670="",F670&lt;&gt;"Active",COUNTIF(Roles,B670)=0,COUNTIF(Branches,C670)=0,COUNTIF(LearningStatuses,G670)=0,COUNTIF(AssessmentRequired,K670)=0,COUNTIF(AssessmentStatuses,L670)=0,COUNTIF(ActionStatuses,T670)=0,AND(H670&lt;&gt;"",NOT(ISNUMBER(H670))),AND(I670&lt;&gt;"",OR(NOT(ISNUMBER(I670)),I670&gt;TODAY())),AND(J670&lt;&gt;"",NOT(ISNUMBER(J670))),AND(M670&lt;&gt;"",NOT(ISNUMBER(M670))),AND(N670&lt;&gt;"",OR(NOT(ISNUMBER(N670)),N670&gt;TODAY())),AND(S670&lt;&gt;"",NOT(ISNUMBER(S670))),AND(G670="Completed",OR(I670="",P670="",J670="")),AND(G670&lt;&gt;"Completed",OR(I670&lt;&gt;"",H670="")),AND(K670="No",L670&lt;&gt;"Not required"),AND(K670="Yes",OR(L670="Not required",AND(L670&lt;&gt;"Competence confirmed",M670=""))),AND(OR(L670="Competence confirmed",L670="Further support needed"),OR(N670="",O670="",P670="")),AND(L670="Further support needed",T670&lt;&gt;"Open"),X670="Check action details",AND(T670="Closed",OR(Q670="",R670="",P670=""))),"Check required fields/dates","Recorded - verify evidence")))</f>
        <v/>
      </c>
    </row>
    <row r="671" spans="1:25" ht="32" customHeight="1">
      <c r="A671" s="6"/>
      <c r="B671" s="6"/>
      <c r="C671" s="6"/>
      <c r="D671" s="6"/>
      <c r="E671" s="6"/>
      <c r="F671" s="6"/>
      <c r="G671" s="6"/>
      <c r="H671" s="7"/>
      <c r="I671" s="7"/>
      <c r="J671" s="7"/>
      <c r="K671" s="6"/>
      <c r="L671" s="6"/>
      <c r="M671" s="7"/>
      <c r="N671" s="7"/>
      <c r="O671" s="6"/>
      <c r="P671" s="6"/>
      <c r="Q671" s="6"/>
      <c r="R671" s="6"/>
      <c r="S671" s="7"/>
      <c r="T671" s="6"/>
      <c r="U671" s="8">
        <f>IF(OR(A671="",F671&lt;&gt;"Active"),"",IF(G671="Completed","Completed",IF(H671="","Missing deadline",IF(H671&lt;TODAY(),"Overdue learning",IF(H671&lt;=TODAY()+30,"Due within 30 days","Scheduled")))))</f>
        <v/>
      </c>
      <c r="V671" s="8">
        <f>IF(OR(A671="",F671&lt;&gt;"Active"),"",IF(G671&lt;&gt;"Completed","Not yet completed",IF(J671="","Missing review date",IF(J671&lt;TODAY(),"Review overdue",IF(J671&lt;=TODAY()+30,"Review within 30 days","Scheduled")))))</f>
        <v/>
      </c>
      <c r="W671" s="8">
        <f>IF(OR(A671="",F671&lt;&gt;"Active"),"",IF(K671="No","Not required",IF(K671&lt;&gt;"Yes","Check requirement",IF(L671="Further support needed","Competence concern",IF(L671="Competence confirmed","Confirmed",IF(M671="","Missing assessment due",IF(M671&lt;TODAY(),"Assessment overdue","Assessment outstanding")))))))</f>
        <v/>
      </c>
      <c r="X671" s="8">
        <f>IF(OR(A671="",F671&lt;&gt;"Active"),"",IF(T671="Closed","Closed",IF(AND(T671="Not needed",Q671="",R671="",S671=""),"No action",IF(OR(Q671="",R671="",S671="",T671&lt;&gt;"Open"),"Check action details",IF(S671&lt;TODAY(),"Action overdue","Action open")))))</f>
        <v/>
      </c>
      <c r="Y671" s="8">
        <f>IF(COUNTA(A671:T671)=0,"",IF(F671="Archived","Archived",IF(OR(A671="",B671="",C671="",D671="",E671="",F671&lt;&gt;"Active",COUNTIF(Roles,B671)=0,COUNTIF(Branches,C671)=0,COUNTIF(LearningStatuses,G671)=0,COUNTIF(AssessmentRequired,K671)=0,COUNTIF(AssessmentStatuses,L671)=0,COUNTIF(ActionStatuses,T671)=0,AND(H671&lt;&gt;"",NOT(ISNUMBER(H671))),AND(I671&lt;&gt;"",OR(NOT(ISNUMBER(I671)),I671&gt;TODAY())),AND(J671&lt;&gt;"",NOT(ISNUMBER(J671))),AND(M671&lt;&gt;"",NOT(ISNUMBER(M671))),AND(N671&lt;&gt;"",OR(NOT(ISNUMBER(N671)),N671&gt;TODAY())),AND(S671&lt;&gt;"",NOT(ISNUMBER(S671))),AND(G671="Completed",OR(I671="",P671="",J671="")),AND(G671&lt;&gt;"Completed",OR(I671&lt;&gt;"",H671="")),AND(K671="No",L671&lt;&gt;"Not required"),AND(K671="Yes",OR(L671="Not required",AND(L671&lt;&gt;"Competence confirmed",M671=""))),AND(OR(L671="Competence confirmed",L671="Further support needed"),OR(N671="",O671="",P671="")),AND(L671="Further support needed",T671&lt;&gt;"Open"),X671="Check action details",AND(T671="Closed",OR(Q671="",R671="",P671=""))),"Check required fields/dates","Recorded - verify evidence")))</f>
        <v/>
      </c>
    </row>
    <row r="672" spans="1:25" ht="32" customHeight="1">
      <c r="A672" s="6"/>
      <c r="B672" s="6"/>
      <c r="C672" s="6"/>
      <c r="D672" s="6"/>
      <c r="E672" s="6"/>
      <c r="F672" s="6"/>
      <c r="G672" s="6"/>
      <c r="H672" s="7"/>
      <c r="I672" s="7"/>
      <c r="J672" s="7"/>
      <c r="K672" s="6"/>
      <c r="L672" s="6"/>
      <c r="M672" s="7"/>
      <c r="N672" s="7"/>
      <c r="O672" s="6"/>
      <c r="P672" s="6"/>
      <c r="Q672" s="6"/>
      <c r="R672" s="6"/>
      <c r="S672" s="7"/>
      <c r="T672" s="6"/>
      <c r="U672" s="8">
        <f>IF(OR(A672="",F672&lt;&gt;"Active"),"",IF(G672="Completed","Completed",IF(H672="","Missing deadline",IF(H672&lt;TODAY(),"Overdue learning",IF(H672&lt;=TODAY()+30,"Due within 30 days","Scheduled")))))</f>
        <v/>
      </c>
      <c r="V672" s="8">
        <f>IF(OR(A672="",F672&lt;&gt;"Active"),"",IF(G672&lt;&gt;"Completed","Not yet completed",IF(J672="","Missing review date",IF(J672&lt;TODAY(),"Review overdue",IF(J672&lt;=TODAY()+30,"Review within 30 days","Scheduled")))))</f>
        <v/>
      </c>
      <c r="W672" s="8">
        <f>IF(OR(A672="",F672&lt;&gt;"Active"),"",IF(K672="No","Not required",IF(K672&lt;&gt;"Yes","Check requirement",IF(L672="Further support needed","Competence concern",IF(L672="Competence confirmed","Confirmed",IF(M672="","Missing assessment due",IF(M672&lt;TODAY(),"Assessment overdue","Assessment outstanding")))))))</f>
        <v/>
      </c>
      <c r="X672" s="8">
        <f>IF(OR(A672="",F672&lt;&gt;"Active"),"",IF(T672="Closed","Closed",IF(AND(T672="Not needed",Q672="",R672="",S672=""),"No action",IF(OR(Q672="",R672="",S672="",T672&lt;&gt;"Open"),"Check action details",IF(S672&lt;TODAY(),"Action overdue","Action open")))))</f>
        <v/>
      </c>
      <c r="Y672" s="8">
        <f>IF(COUNTA(A672:T672)=0,"",IF(F672="Archived","Archived",IF(OR(A672="",B672="",C672="",D672="",E672="",F672&lt;&gt;"Active",COUNTIF(Roles,B672)=0,COUNTIF(Branches,C672)=0,COUNTIF(LearningStatuses,G672)=0,COUNTIF(AssessmentRequired,K672)=0,COUNTIF(AssessmentStatuses,L672)=0,COUNTIF(ActionStatuses,T672)=0,AND(H672&lt;&gt;"",NOT(ISNUMBER(H672))),AND(I672&lt;&gt;"",OR(NOT(ISNUMBER(I672)),I672&gt;TODAY())),AND(J672&lt;&gt;"",NOT(ISNUMBER(J672))),AND(M672&lt;&gt;"",NOT(ISNUMBER(M672))),AND(N672&lt;&gt;"",OR(NOT(ISNUMBER(N672)),N672&gt;TODAY())),AND(S672&lt;&gt;"",NOT(ISNUMBER(S672))),AND(G672="Completed",OR(I672="",P672="",J672="")),AND(G672&lt;&gt;"Completed",OR(I672&lt;&gt;"",H672="")),AND(K672="No",L672&lt;&gt;"Not required"),AND(K672="Yes",OR(L672="Not required",AND(L672&lt;&gt;"Competence confirmed",M672=""))),AND(OR(L672="Competence confirmed",L672="Further support needed"),OR(N672="",O672="",P672="")),AND(L672="Further support needed",T672&lt;&gt;"Open"),X672="Check action details",AND(T672="Closed",OR(Q672="",R672="",P672=""))),"Check required fields/dates","Recorded - verify evidence")))</f>
        <v/>
      </c>
    </row>
    <row r="673" spans="1:25" ht="32" customHeight="1">
      <c r="A673" s="6"/>
      <c r="B673" s="6"/>
      <c r="C673" s="6"/>
      <c r="D673" s="6"/>
      <c r="E673" s="6"/>
      <c r="F673" s="6"/>
      <c r="G673" s="6"/>
      <c r="H673" s="7"/>
      <c r="I673" s="7"/>
      <c r="J673" s="7"/>
      <c r="K673" s="6"/>
      <c r="L673" s="6"/>
      <c r="M673" s="7"/>
      <c r="N673" s="7"/>
      <c r="O673" s="6"/>
      <c r="P673" s="6"/>
      <c r="Q673" s="6"/>
      <c r="R673" s="6"/>
      <c r="S673" s="7"/>
      <c r="T673" s="6"/>
      <c r="U673" s="8">
        <f>IF(OR(A673="",F673&lt;&gt;"Active"),"",IF(G673="Completed","Completed",IF(H673="","Missing deadline",IF(H673&lt;TODAY(),"Overdue learning",IF(H673&lt;=TODAY()+30,"Due within 30 days","Scheduled")))))</f>
        <v/>
      </c>
      <c r="V673" s="8">
        <f>IF(OR(A673="",F673&lt;&gt;"Active"),"",IF(G673&lt;&gt;"Completed","Not yet completed",IF(J673="","Missing review date",IF(J673&lt;TODAY(),"Review overdue",IF(J673&lt;=TODAY()+30,"Review within 30 days","Scheduled")))))</f>
        <v/>
      </c>
      <c r="W673" s="8">
        <f>IF(OR(A673="",F673&lt;&gt;"Active"),"",IF(K673="No","Not required",IF(K673&lt;&gt;"Yes","Check requirement",IF(L673="Further support needed","Competence concern",IF(L673="Competence confirmed","Confirmed",IF(M673="","Missing assessment due",IF(M673&lt;TODAY(),"Assessment overdue","Assessment outstanding")))))))</f>
        <v/>
      </c>
      <c r="X673" s="8">
        <f>IF(OR(A673="",F673&lt;&gt;"Active"),"",IF(T673="Closed","Closed",IF(AND(T673="Not needed",Q673="",R673="",S673=""),"No action",IF(OR(Q673="",R673="",S673="",T673&lt;&gt;"Open"),"Check action details",IF(S673&lt;TODAY(),"Action overdue","Action open")))))</f>
        <v/>
      </c>
      <c r="Y673" s="8">
        <f>IF(COUNTA(A673:T673)=0,"",IF(F673="Archived","Archived",IF(OR(A673="",B673="",C673="",D673="",E673="",F673&lt;&gt;"Active",COUNTIF(Roles,B673)=0,COUNTIF(Branches,C673)=0,COUNTIF(LearningStatuses,G673)=0,COUNTIF(AssessmentRequired,K673)=0,COUNTIF(AssessmentStatuses,L673)=0,COUNTIF(ActionStatuses,T673)=0,AND(H673&lt;&gt;"",NOT(ISNUMBER(H673))),AND(I673&lt;&gt;"",OR(NOT(ISNUMBER(I673)),I673&gt;TODAY())),AND(J673&lt;&gt;"",NOT(ISNUMBER(J673))),AND(M673&lt;&gt;"",NOT(ISNUMBER(M673))),AND(N673&lt;&gt;"",OR(NOT(ISNUMBER(N673)),N673&gt;TODAY())),AND(S673&lt;&gt;"",NOT(ISNUMBER(S673))),AND(G673="Completed",OR(I673="",P673="",J673="")),AND(G673&lt;&gt;"Completed",OR(I673&lt;&gt;"",H673="")),AND(K673="No",L673&lt;&gt;"Not required"),AND(K673="Yes",OR(L673="Not required",AND(L673&lt;&gt;"Competence confirmed",M673=""))),AND(OR(L673="Competence confirmed",L673="Further support needed"),OR(N673="",O673="",P673="")),AND(L673="Further support needed",T673&lt;&gt;"Open"),X673="Check action details",AND(T673="Closed",OR(Q673="",R673="",P673=""))),"Check required fields/dates","Recorded - verify evidence")))</f>
        <v/>
      </c>
    </row>
    <row r="674" spans="1:25" ht="32" customHeight="1">
      <c r="A674" s="6"/>
      <c r="B674" s="6"/>
      <c r="C674" s="6"/>
      <c r="D674" s="6"/>
      <c r="E674" s="6"/>
      <c r="F674" s="6"/>
      <c r="G674" s="6"/>
      <c r="H674" s="7"/>
      <c r="I674" s="7"/>
      <c r="J674" s="7"/>
      <c r="K674" s="6"/>
      <c r="L674" s="6"/>
      <c r="M674" s="7"/>
      <c r="N674" s="7"/>
      <c r="O674" s="6"/>
      <c r="P674" s="6"/>
      <c r="Q674" s="6"/>
      <c r="R674" s="6"/>
      <c r="S674" s="7"/>
      <c r="T674" s="6"/>
      <c r="U674" s="8">
        <f>IF(OR(A674="",F674&lt;&gt;"Active"),"",IF(G674="Completed","Completed",IF(H674="","Missing deadline",IF(H674&lt;TODAY(),"Overdue learning",IF(H674&lt;=TODAY()+30,"Due within 30 days","Scheduled")))))</f>
        <v/>
      </c>
      <c r="V674" s="8">
        <f>IF(OR(A674="",F674&lt;&gt;"Active"),"",IF(G674&lt;&gt;"Completed","Not yet completed",IF(J674="","Missing review date",IF(J674&lt;TODAY(),"Review overdue",IF(J674&lt;=TODAY()+30,"Review within 30 days","Scheduled")))))</f>
        <v/>
      </c>
      <c r="W674" s="8">
        <f>IF(OR(A674="",F674&lt;&gt;"Active"),"",IF(K674="No","Not required",IF(K674&lt;&gt;"Yes","Check requirement",IF(L674="Further support needed","Competence concern",IF(L674="Competence confirmed","Confirmed",IF(M674="","Missing assessment due",IF(M674&lt;TODAY(),"Assessment overdue","Assessment outstanding")))))))</f>
        <v/>
      </c>
      <c r="X674" s="8">
        <f>IF(OR(A674="",F674&lt;&gt;"Active"),"",IF(T674="Closed","Closed",IF(AND(T674="Not needed",Q674="",R674="",S674=""),"No action",IF(OR(Q674="",R674="",S674="",T674&lt;&gt;"Open"),"Check action details",IF(S674&lt;TODAY(),"Action overdue","Action open")))))</f>
        <v/>
      </c>
      <c r="Y674" s="8">
        <f>IF(COUNTA(A674:T674)=0,"",IF(F674="Archived","Archived",IF(OR(A674="",B674="",C674="",D674="",E674="",F674&lt;&gt;"Active",COUNTIF(Roles,B674)=0,COUNTIF(Branches,C674)=0,COUNTIF(LearningStatuses,G674)=0,COUNTIF(AssessmentRequired,K674)=0,COUNTIF(AssessmentStatuses,L674)=0,COUNTIF(ActionStatuses,T674)=0,AND(H674&lt;&gt;"",NOT(ISNUMBER(H674))),AND(I674&lt;&gt;"",OR(NOT(ISNUMBER(I674)),I674&gt;TODAY())),AND(J674&lt;&gt;"",NOT(ISNUMBER(J674))),AND(M674&lt;&gt;"",NOT(ISNUMBER(M674))),AND(N674&lt;&gt;"",OR(NOT(ISNUMBER(N674)),N674&gt;TODAY())),AND(S674&lt;&gt;"",NOT(ISNUMBER(S674))),AND(G674="Completed",OR(I674="",P674="",J674="")),AND(G674&lt;&gt;"Completed",OR(I674&lt;&gt;"",H674="")),AND(K674="No",L674&lt;&gt;"Not required"),AND(K674="Yes",OR(L674="Not required",AND(L674&lt;&gt;"Competence confirmed",M674=""))),AND(OR(L674="Competence confirmed",L674="Further support needed"),OR(N674="",O674="",P674="")),AND(L674="Further support needed",T674&lt;&gt;"Open"),X674="Check action details",AND(T674="Closed",OR(Q674="",R674="",P674=""))),"Check required fields/dates","Recorded - verify evidence")))</f>
        <v/>
      </c>
    </row>
    <row r="675" spans="1:25" ht="32" customHeight="1">
      <c r="A675" s="6"/>
      <c r="B675" s="6"/>
      <c r="C675" s="6"/>
      <c r="D675" s="6"/>
      <c r="E675" s="6"/>
      <c r="F675" s="6"/>
      <c r="G675" s="6"/>
      <c r="H675" s="7"/>
      <c r="I675" s="7"/>
      <c r="J675" s="7"/>
      <c r="K675" s="6"/>
      <c r="L675" s="6"/>
      <c r="M675" s="7"/>
      <c r="N675" s="7"/>
      <c r="O675" s="6"/>
      <c r="P675" s="6"/>
      <c r="Q675" s="6"/>
      <c r="R675" s="6"/>
      <c r="S675" s="7"/>
      <c r="T675" s="6"/>
      <c r="U675" s="8">
        <f>IF(OR(A675="",F675&lt;&gt;"Active"),"",IF(G675="Completed","Completed",IF(H675="","Missing deadline",IF(H675&lt;TODAY(),"Overdue learning",IF(H675&lt;=TODAY()+30,"Due within 30 days","Scheduled")))))</f>
        <v/>
      </c>
      <c r="V675" s="8">
        <f>IF(OR(A675="",F675&lt;&gt;"Active"),"",IF(G675&lt;&gt;"Completed","Not yet completed",IF(J675="","Missing review date",IF(J675&lt;TODAY(),"Review overdue",IF(J675&lt;=TODAY()+30,"Review within 30 days","Scheduled")))))</f>
        <v/>
      </c>
      <c r="W675" s="8">
        <f>IF(OR(A675="",F675&lt;&gt;"Active"),"",IF(K675="No","Not required",IF(K675&lt;&gt;"Yes","Check requirement",IF(L675="Further support needed","Competence concern",IF(L675="Competence confirmed","Confirmed",IF(M675="","Missing assessment due",IF(M675&lt;TODAY(),"Assessment overdue","Assessment outstanding")))))))</f>
        <v/>
      </c>
      <c r="X675" s="8">
        <f>IF(OR(A675="",F675&lt;&gt;"Active"),"",IF(T675="Closed","Closed",IF(AND(T675="Not needed",Q675="",R675="",S675=""),"No action",IF(OR(Q675="",R675="",S675="",T675&lt;&gt;"Open"),"Check action details",IF(S675&lt;TODAY(),"Action overdue","Action open")))))</f>
        <v/>
      </c>
      <c r="Y675" s="8">
        <f>IF(COUNTA(A675:T675)=0,"",IF(F675="Archived","Archived",IF(OR(A675="",B675="",C675="",D675="",E675="",F675&lt;&gt;"Active",COUNTIF(Roles,B675)=0,COUNTIF(Branches,C675)=0,COUNTIF(LearningStatuses,G675)=0,COUNTIF(AssessmentRequired,K675)=0,COUNTIF(AssessmentStatuses,L675)=0,COUNTIF(ActionStatuses,T675)=0,AND(H675&lt;&gt;"",NOT(ISNUMBER(H675))),AND(I675&lt;&gt;"",OR(NOT(ISNUMBER(I675)),I675&gt;TODAY())),AND(J675&lt;&gt;"",NOT(ISNUMBER(J675))),AND(M675&lt;&gt;"",NOT(ISNUMBER(M675))),AND(N675&lt;&gt;"",OR(NOT(ISNUMBER(N675)),N675&gt;TODAY())),AND(S675&lt;&gt;"",NOT(ISNUMBER(S675))),AND(G675="Completed",OR(I675="",P675="",J675="")),AND(G675&lt;&gt;"Completed",OR(I675&lt;&gt;"",H675="")),AND(K675="No",L675&lt;&gt;"Not required"),AND(K675="Yes",OR(L675="Not required",AND(L675&lt;&gt;"Competence confirmed",M675=""))),AND(OR(L675="Competence confirmed",L675="Further support needed"),OR(N675="",O675="",P675="")),AND(L675="Further support needed",T675&lt;&gt;"Open"),X675="Check action details",AND(T675="Closed",OR(Q675="",R675="",P675=""))),"Check required fields/dates","Recorded - verify evidence")))</f>
        <v/>
      </c>
    </row>
    <row r="676" spans="1:25" ht="32" customHeight="1">
      <c r="A676" s="6"/>
      <c r="B676" s="6"/>
      <c r="C676" s="6"/>
      <c r="D676" s="6"/>
      <c r="E676" s="6"/>
      <c r="F676" s="6"/>
      <c r="G676" s="6"/>
      <c r="H676" s="7"/>
      <c r="I676" s="7"/>
      <c r="J676" s="7"/>
      <c r="K676" s="6"/>
      <c r="L676" s="6"/>
      <c r="M676" s="7"/>
      <c r="N676" s="7"/>
      <c r="O676" s="6"/>
      <c r="P676" s="6"/>
      <c r="Q676" s="6"/>
      <c r="R676" s="6"/>
      <c r="S676" s="7"/>
      <c r="T676" s="6"/>
      <c r="U676" s="8">
        <f>IF(OR(A676="",F676&lt;&gt;"Active"),"",IF(G676="Completed","Completed",IF(H676="","Missing deadline",IF(H676&lt;TODAY(),"Overdue learning",IF(H676&lt;=TODAY()+30,"Due within 30 days","Scheduled")))))</f>
        <v/>
      </c>
      <c r="V676" s="8">
        <f>IF(OR(A676="",F676&lt;&gt;"Active"),"",IF(G676&lt;&gt;"Completed","Not yet completed",IF(J676="","Missing review date",IF(J676&lt;TODAY(),"Review overdue",IF(J676&lt;=TODAY()+30,"Review within 30 days","Scheduled")))))</f>
        <v/>
      </c>
      <c r="W676" s="8">
        <f>IF(OR(A676="",F676&lt;&gt;"Active"),"",IF(K676="No","Not required",IF(K676&lt;&gt;"Yes","Check requirement",IF(L676="Further support needed","Competence concern",IF(L676="Competence confirmed","Confirmed",IF(M676="","Missing assessment due",IF(M676&lt;TODAY(),"Assessment overdue","Assessment outstanding")))))))</f>
        <v/>
      </c>
      <c r="X676" s="8">
        <f>IF(OR(A676="",F676&lt;&gt;"Active"),"",IF(T676="Closed","Closed",IF(AND(T676="Not needed",Q676="",R676="",S676=""),"No action",IF(OR(Q676="",R676="",S676="",T676&lt;&gt;"Open"),"Check action details",IF(S676&lt;TODAY(),"Action overdue","Action open")))))</f>
        <v/>
      </c>
      <c r="Y676" s="8">
        <f>IF(COUNTA(A676:T676)=0,"",IF(F676="Archived","Archived",IF(OR(A676="",B676="",C676="",D676="",E676="",F676&lt;&gt;"Active",COUNTIF(Roles,B676)=0,COUNTIF(Branches,C676)=0,COUNTIF(LearningStatuses,G676)=0,COUNTIF(AssessmentRequired,K676)=0,COUNTIF(AssessmentStatuses,L676)=0,COUNTIF(ActionStatuses,T676)=0,AND(H676&lt;&gt;"",NOT(ISNUMBER(H676))),AND(I676&lt;&gt;"",OR(NOT(ISNUMBER(I676)),I676&gt;TODAY())),AND(J676&lt;&gt;"",NOT(ISNUMBER(J676))),AND(M676&lt;&gt;"",NOT(ISNUMBER(M676))),AND(N676&lt;&gt;"",OR(NOT(ISNUMBER(N676)),N676&gt;TODAY())),AND(S676&lt;&gt;"",NOT(ISNUMBER(S676))),AND(G676="Completed",OR(I676="",P676="",J676="")),AND(G676&lt;&gt;"Completed",OR(I676&lt;&gt;"",H676="")),AND(K676="No",L676&lt;&gt;"Not required"),AND(K676="Yes",OR(L676="Not required",AND(L676&lt;&gt;"Competence confirmed",M676=""))),AND(OR(L676="Competence confirmed",L676="Further support needed"),OR(N676="",O676="",P676="")),AND(L676="Further support needed",T676&lt;&gt;"Open"),X676="Check action details",AND(T676="Closed",OR(Q676="",R676="",P676=""))),"Check required fields/dates","Recorded - verify evidence")))</f>
        <v/>
      </c>
    </row>
    <row r="677" spans="1:25" ht="32" customHeight="1">
      <c r="A677" s="6"/>
      <c r="B677" s="6"/>
      <c r="C677" s="6"/>
      <c r="D677" s="6"/>
      <c r="E677" s="6"/>
      <c r="F677" s="6"/>
      <c r="G677" s="6"/>
      <c r="H677" s="7"/>
      <c r="I677" s="7"/>
      <c r="J677" s="7"/>
      <c r="K677" s="6"/>
      <c r="L677" s="6"/>
      <c r="M677" s="7"/>
      <c r="N677" s="7"/>
      <c r="O677" s="6"/>
      <c r="P677" s="6"/>
      <c r="Q677" s="6"/>
      <c r="R677" s="6"/>
      <c r="S677" s="7"/>
      <c r="T677" s="6"/>
      <c r="U677" s="8">
        <f>IF(OR(A677="",F677&lt;&gt;"Active"),"",IF(G677="Completed","Completed",IF(H677="","Missing deadline",IF(H677&lt;TODAY(),"Overdue learning",IF(H677&lt;=TODAY()+30,"Due within 30 days","Scheduled")))))</f>
        <v/>
      </c>
      <c r="V677" s="8">
        <f>IF(OR(A677="",F677&lt;&gt;"Active"),"",IF(G677&lt;&gt;"Completed","Not yet completed",IF(J677="","Missing review date",IF(J677&lt;TODAY(),"Review overdue",IF(J677&lt;=TODAY()+30,"Review within 30 days","Scheduled")))))</f>
        <v/>
      </c>
      <c r="W677" s="8">
        <f>IF(OR(A677="",F677&lt;&gt;"Active"),"",IF(K677="No","Not required",IF(K677&lt;&gt;"Yes","Check requirement",IF(L677="Further support needed","Competence concern",IF(L677="Competence confirmed","Confirmed",IF(M677="","Missing assessment due",IF(M677&lt;TODAY(),"Assessment overdue","Assessment outstanding")))))))</f>
        <v/>
      </c>
      <c r="X677" s="8">
        <f>IF(OR(A677="",F677&lt;&gt;"Active"),"",IF(T677="Closed","Closed",IF(AND(T677="Not needed",Q677="",R677="",S677=""),"No action",IF(OR(Q677="",R677="",S677="",T677&lt;&gt;"Open"),"Check action details",IF(S677&lt;TODAY(),"Action overdue","Action open")))))</f>
        <v/>
      </c>
      <c r="Y677" s="8">
        <f>IF(COUNTA(A677:T677)=0,"",IF(F677="Archived","Archived",IF(OR(A677="",B677="",C677="",D677="",E677="",F677&lt;&gt;"Active",COUNTIF(Roles,B677)=0,COUNTIF(Branches,C677)=0,COUNTIF(LearningStatuses,G677)=0,COUNTIF(AssessmentRequired,K677)=0,COUNTIF(AssessmentStatuses,L677)=0,COUNTIF(ActionStatuses,T677)=0,AND(H677&lt;&gt;"",NOT(ISNUMBER(H677))),AND(I677&lt;&gt;"",OR(NOT(ISNUMBER(I677)),I677&gt;TODAY())),AND(J677&lt;&gt;"",NOT(ISNUMBER(J677))),AND(M677&lt;&gt;"",NOT(ISNUMBER(M677))),AND(N677&lt;&gt;"",OR(NOT(ISNUMBER(N677)),N677&gt;TODAY())),AND(S677&lt;&gt;"",NOT(ISNUMBER(S677))),AND(G677="Completed",OR(I677="",P677="",J677="")),AND(G677&lt;&gt;"Completed",OR(I677&lt;&gt;"",H677="")),AND(K677="No",L677&lt;&gt;"Not required"),AND(K677="Yes",OR(L677="Not required",AND(L677&lt;&gt;"Competence confirmed",M677=""))),AND(OR(L677="Competence confirmed",L677="Further support needed"),OR(N677="",O677="",P677="")),AND(L677="Further support needed",T677&lt;&gt;"Open"),X677="Check action details",AND(T677="Closed",OR(Q677="",R677="",P677=""))),"Check required fields/dates","Recorded - verify evidence")))</f>
        <v/>
      </c>
    </row>
    <row r="678" spans="1:25" ht="32" customHeight="1">
      <c r="A678" s="6"/>
      <c r="B678" s="6"/>
      <c r="C678" s="6"/>
      <c r="D678" s="6"/>
      <c r="E678" s="6"/>
      <c r="F678" s="6"/>
      <c r="G678" s="6"/>
      <c r="H678" s="7"/>
      <c r="I678" s="7"/>
      <c r="J678" s="7"/>
      <c r="K678" s="6"/>
      <c r="L678" s="6"/>
      <c r="M678" s="7"/>
      <c r="N678" s="7"/>
      <c r="O678" s="6"/>
      <c r="P678" s="6"/>
      <c r="Q678" s="6"/>
      <c r="R678" s="6"/>
      <c r="S678" s="7"/>
      <c r="T678" s="6"/>
      <c r="U678" s="8">
        <f>IF(OR(A678="",F678&lt;&gt;"Active"),"",IF(G678="Completed","Completed",IF(H678="","Missing deadline",IF(H678&lt;TODAY(),"Overdue learning",IF(H678&lt;=TODAY()+30,"Due within 30 days","Scheduled")))))</f>
        <v/>
      </c>
      <c r="V678" s="8">
        <f>IF(OR(A678="",F678&lt;&gt;"Active"),"",IF(G678&lt;&gt;"Completed","Not yet completed",IF(J678="","Missing review date",IF(J678&lt;TODAY(),"Review overdue",IF(J678&lt;=TODAY()+30,"Review within 30 days","Scheduled")))))</f>
        <v/>
      </c>
      <c r="W678" s="8">
        <f>IF(OR(A678="",F678&lt;&gt;"Active"),"",IF(K678="No","Not required",IF(K678&lt;&gt;"Yes","Check requirement",IF(L678="Further support needed","Competence concern",IF(L678="Competence confirmed","Confirmed",IF(M678="","Missing assessment due",IF(M678&lt;TODAY(),"Assessment overdue","Assessment outstanding")))))))</f>
        <v/>
      </c>
      <c r="X678" s="8">
        <f>IF(OR(A678="",F678&lt;&gt;"Active"),"",IF(T678="Closed","Closed",IF(AND(T678="Not needed",Q678="",R678="",S678=""),"No action",IF(OR(Q678="",R678="",S678="",T678&lt;&gt;"Open"),"Check action details",IF(S678&lt;TODAY(),"Action overdue","Action open")))))</f>
        <v/>
      </c>
      <c r="Y678" s="8">
        <f>IF(COUNTA(A678:T678)=0,"",IF(F678="Archived","Archived",IF(OR(A678="",B678="",C678="",D678="",E678="",F678&lt;&gt;"Active",COUNTIF(Roles,B678)=0,COUNTIF(Branches,C678)=0,COUNTIF(LearningStatuses,G678)=0,COUNTIF(AssessmentRequired,K678)=0,COUNTIF(AssessmentStatuses,L678)=0,COUNTIF(ActionStatuses,T678)=0,AND(H678&lt;&gt;"",NOT(ISNUMBER(H678))),AND(I678&lt;&gt;"",OR(NOT(ISNUMBER(I678)),I678&gt;TODAY())),AND(J678&lt;&gt;"",NOT(ISNUMBER(J678))),AND(M678&lt;&gt;"",NOT(ISNUMBER(M678))),AND(N678&lt;&gt;"",OR(NOT(ISNUMBER(N678)),N678&gt;TODAY())),AND(S678&lt;&gt;"",NOT(ISNUMBER(S678))),AND(G678="Completed",OR(I678="",P678="",J678="")),AND(G678&lt;&gt;"Completed",OR(I678&lt;&gt;"",H678="")),AND(K678="No",L678&lt;&gt;"Not required"),AND(K678="Yes",OR(L678="Not required",AND(L678&lt;&gt;"Competence confirmed",M678=""))),AND(OR(L678="Competence confirmed",L678="Further support needed"),OR(N678="",O678="",P678="")),AND(L678="Further support needed",T678&lt;&gt;"Open"),X678="Check action details",AND(T678="Closed",OR(Q678="",R678="",P678=""))),"Check required fields/dates","Recorded - verify evidence")))</f>
        <v/>
      </c>
    </row>
    <row r="679" spans="1:25" ht="32" customHeight="1">
      <c r="A679" s="6"/>
      <c r="B679" s="6"/>
      <c r="C679" s="6"/>
      <c r="D679" s="6"/>
      <c r="E679" s="6"/>
      <c r="F679" s="6"/>
      <c r="G679" s="6"/>
      <c r="H679" s="7"/>
      <c r="I679" s="7"/>
      <c r="J679" s="7"/>
      <c r="K679" s="6"/>
      <c r="L679" s="6"/>
      <c r="M679" s="7"/>
      <c r="N679" s="7"/>
      <c r="O679" s="6"/>
      <c r="P679" s="6"/>
      <c r="Q679" s="6"/>
      <c r="R679" s="6"/>
      <c r="S679" s="7"/>
      <c r="T679" s="6"/>
      <c r="U679" s="8">
        <f>IF(OR(A679="",F679&lt;&gt;"Active"),"",IF(G679="Completed","Completed",IF(H679="","Missing deadline",IF(H679&lt;TODAY(),"Overdue learning",IF(H679&lt;=TODAY()+30,"Due within 30 days","Scheduled")))))</f>
        <v/>
      </c>
      <c r="V679" s="8">
        <f>IF(OR(A679="",F679&lt;&gt;"Active"),"",IF(G679&lt;&gt;"Completed","Not yet completed",IF(J679="","Missing review date",IF(J679&lt;TODAY(),"Review overdue",IF(J679&lt;=TODAY()+30,"Review within 30 days","Scheduled")))))</f>
        <v/>
      </c>
      <c r="W679" s="8">
        <f>IF(OR(A679="",F679&lt;&gt;"Active"),"",IF(K679="No","Not required",IF(K679&lt;&gt;"Yes","Check requirement",IF(L679="Further support needed","Competence concern",IF(L679="Competence confirmed","Confirmed",IF(M679="","Missing assessment due",IF(M679&lt;TODAY(),"Assessment overdue","Assessment outstanding")))))))</f>
        <v/>
      </c>
      <c r="X679" s="8">
        <f>IF(OR(A679="",F679&lt;&gt;"Active"),"",IF(T679="Closed","Closed",IF(AND(T679="Not needed",Q679="",R679="",S679=""),"No action",IF(OR(Q679="",R679="",S679="",T679&lt;&gt;"Open"),"Check action details",IF(S679&lt;TODAY(),"Action overdue","Action open")))))</f>
        <v/>
      </c>
      <c r="Y679" s="8">
        <f>IF(COUNTA(A679:T679)=0,"",IF(F679="Archived","Archived",IF(OR(A679="",B679="",C679="",D679="",E679="",F679&lt;&gt;"Active",COUNTIF(Roles,B679)=0,COUNTIF(Branches,C679)=0,COUNTIF(LearningStatuses,G679)=0,COUNTIF(AssessmentRequired,K679)=0,COUNTIF(AssessmentStatuses,L679)=0,COUNTIF(ActionStatuses,T679)=0,AND(H679&lt;&gt;"",NOT(ISNUMBER(H679))),AND(I679&lt;&gt;"",OR(NOT(ISNUMBER(I679)),I679&gt;TODAY())),AND(J679&lt;&gt;"",NOT(ISNUMBER(J679))),AND(M679&lt;&gt;"",NOT(ISNUMBER(M679))),AND(N679&lt;&gt;"",OR(NOT(ISNUMBER(N679)),N679&gt;TODAY())),AND(S679&lt;&gt;"",NOT(ISNUMBER(S679))),AND(G679="Completed",OR(I679="",P679="",J679="")),AND(G679&lt;&gt;"Completed",OR(I679&lt;&gt;"",H679="")),AND(K679="No",L679&lt;&gt;"Not required"),AND(K679="Yes",OR(L679="Not required",AND(L679&lt;&gt;"Competence confirmed",M679=""))),AND(OR(L679="Competence confirmed",L679="Further support needed"),OR(N679="",O679="",P679="")),AND(L679="Further support needed",T679&lt;&gt;"Open"),X679="Check action details",AND(T679="Closed",OR(Q679="",R679="",P679=""))),"Check required fields/dates","Recorded - verify evidence")))</f>
        <v/>
      </c>
    </row>
    <row r="680" spans="1:25" ht="32" customHeight="1">
      <c r="A680" s="6"/>
      <c r="B680" s="6"/>
      <c r="C680" s="6"/>
      <c r="D680" s="6"/>
      <c r="E680" s="6"/>
      <c r="F680" s="6"/>
      <c r="G680" s="6"/>
      <c r="H680" s="7"/>
      <c r="I680" s="7"/>
      <c r="J680" s="7"/>
      <c r="K680" s="6"/>
      <c r="L680" s="6"/>
      <c r="M680" s="7"/>
      <c r="N680" s="7"/>
      <c r="O680" s="6"/>
      <c r="P680" s="6"/>
      <c r="Q680" s="6"/>
      <c r="R680" s="6"/>
      <c r="S680" s="7"/>
      <c r="T680" s="6"/>
      <c r="U680" s="8">
        <f>IF(OR(A680="",F680&lt;&gt;"Active"),"",IF(G680="Completed","Completed",IF(H680="","Missing deadline",IF(H680&lt;TODAY(),"Overdue learning",IF(H680&lt;=TODAY()+30,"Due within 30 days","Scheduled")))))</f>
        <v/>
      </c>
      <c r="V680" s="8">
        <f>IF(OR(A680="",F680&lt;&gt;"Active"),"",IF(G680&lt;&gt;"Completed","Not yet completed",IF(J680="","Missing review date",IF(J680&lt;TODAY(),"Review overdue",IF(J680&lt;=TODAY()+30,"Review within 30 days","Scheduled")))))</f>
        <v/>
      </c>
      <c r="W680" s="8">
        <f>IF(OR(A680="",F680&lt;&gt;"Active"),"",IF(K680="No","Not required",IF(K680&lt;&gt;"Yes","Check requirement",IF(L680="Further support needed","Competence concern",IF(L680="Competence confirmed","Confirmed",IF(M680="","Missing assessment due",IF(M680&lt;TODAY(),"Assessment overdue","Assessment outstanding")))))))</f>
        <v/>
      </c>
      <c r="X680" s="8">
        <f>IF(OR(A680="",F680&lt;&gt;"Active"),"",IF(T680="Closed","Closed",IF(AND(T680="Not needed",Q680="",R680="",S680=""),"No action",IF(OR(Q680="",R680="",S680="",T680&lt;&gt;"Open"),"Check action details",IF(S680&lt;TODAY(),"Action overdue","Action open")))))</f>
        <v/>
      </c>
      <c r="Y680" s="8">
        <f>IF(COUNTA(A680:T680)=0,"",IF(F680="Archived","Archived",IF(OR(A680="",B680="",C680="",D680="",E680="",F680&lt;&gt;"Active",COUNTIF(Roles,B680)=0,COUNTIF(Branches,C680)=0,COUNTIF(LearningStatuses,G680)=0,COUNTIF(AssessmentRequired,K680)=0,COUNTIF(AssessmentStatuses,L680)=0,COUNTIF(ActionStatuses,T680)=0,AND(H680&lt;&gt;"",NOT(ISNUMBER(H680))),AND(I680&lt;&gt;"",OR(NOT(ISNUMBER(I680)),I680&gt;TODAY())),AND(J680&lt;&gt;"",NOT(ISNUMBER(J680))),AND(M680&lt;&gt;"",NOT(ISNUMBER(M680))),AND(N680&lt;&gt;"",OR(NOT(ISNUMBER(N680)),N680&gt;TODAY())),AND(S680&lt;&gt;"",NOT(ISNUMBER(S680))),AND(G680="Completed",OR(I680="",P680="",J680="")),AND(G680&lt;&gt;"Completed",OR(I680&lt;&gt;"",H680="")),AND(K680="No",L680&lt;&gt;"Not required"),AND(K680="Yes",OR(L680="Not required",AND(L680&lt;&gt;"Competence confirmed",M680=""))),AND(OR(L680="Competence confirmed",L680="Further support needed"),OR(N680="",O680="",P680="")),AND(L680="Further support needed",T680&lt;&gt;"Open"),X680="Check action details",AND(T680="Closed",OR(Q680="",R680="",P680=""))),"Check required fields/dates","Recorded - verify evidence")))</f>
        <v/>
      </c>
    </row>
    <row r="681" spans="1:25" ht="32" customHeight="1">
      <c r="A681" s="6"/>
      <c r="B681" s="6"/>
      <c r="C681" s="6"/>
      <c r="D681" s="6"/>
      <c r="E681" s="6"/>
      <c r="F681" s="6"/>
      <c r="G681" s="6"/>
      <c r="H681" s="7"/>
      <c r="I681" s="7"/>
      <c r="J681" s="7"/>
      <c r="K681" s="6"/>
      <c r="L681" s="6"/>
      <c r="M681" s="7"/>
      <c r="N681" s="7"/>
      <c r="O681" s="6"/>
      <c r="P681" s="6"/>
      <c r="Q681" s="6"/>
      <c r="R681" s="6"/>
      <c r="S681" s="7"/>
      <c r="T681" s="6"/>
      <c r="U681" s="8">
        <f>IF(OR(A681="",F681&lt;&gt;"Active"),"",IF(G681="Completed","Completed",IF(H681="","Missing deadline",IF(H681&lt;TODAY(),"Overdue learning",IF(H681&lt;=TODAY()+30,"Due within 30 days","Scheduled")))))</f>
        <v/>
      </c>
      <c r="V681" s="8">
        <f>IF(OR(A681="",F681&lt;&gt;"Active"),"",IF(G681&lt;&gt;"Completed","Not yet completed",IF(J681="","Missing review date",IF(J681&lt;TODAY(),"Review overdue",IF(J681&lt;=TODAY()+30,"Review within 30 days","Scheduled")))))</f>
        <v/>
      </c>
      <c r="W681" s="8">
        <f>IF(OR(A681="",F681&lt;&gt;"Active"),"",IF(K681="No","Not required",IF(K681&lt;&gt;"Yes","Check requirement",IF(L681="Further support needed","Competence concern",IF(L681="Competence confirmed","Confirmed",IF(M681="","Missing assessment due",IF(M681&lt;TODAY(),"Assessment overdue","Assessment outstanding")))))))</f>
        <v/>
      </c>
      <c r="X681" s="8">
        <f>IF(OR(A681="",F681&lt;&gt;"Active"),"",IF(T681="Closed","Closed",IF(AND(T681="Not needed",Q681="",R681="",S681=""),"No action",IF(OR(Q681="",R681="",S681="",T681&lt;&gt;"Open"),"Check action details",IF(S681&lt;TODAY(),"Action overdue","Action open")))))</f>
        <v/>
      </c>
      <c r="Y681" s="8">
        <f>IF(COUNTA(A681:T681)=0,"",IF(F681="Archived","Archived",IF(OR(A681="",B681="",C681="",D681="",E681="",F681&lt;&gt;"Active",COUNTIF(Roles,B681)=0,COUNTIF(Branches,C681)=0,COUNTIF(LearningStatuses,G681)=0,COUNTIF(AssessmentRequired,K681)=0,COUNTIF(AssessmentStatuses,L681)=0,COUNTIF(ActionStatuses,T681)=0,AND(H681&lt;&gt;"",NOT(ISNUMBER(H681))),AND(I681&lt;&gt;"",OR(NOT(ISNUMBER(I681)),I681&gt;TODAY())),AND(J681&lt;&gt;"",NOT(ISNUMBER(J681))),AND(M681&lt;&gt;"",NOT(ISNUMBER(M681))),AND(N681&lt;&gt;"",OR(NOT(ISNUMBER(N681)),N681&gt;TODAY())),AND(S681&lt;&gt;"",NOT(ISNUMBER(S681))),AND(G681="Completed",OR(I681="",P681="",J681="")),AND(G681&lt;&gt;"Completed",OR(I681&lt;&gt;"",H681="")),AND(K681="No",L681&lt;&gt;"Not required"),AND(K681="Yes",OR(L681="Not required",AND(L681&lt;&gt;"Competence confirmed",M681=""))),AND(OR(L681="Competence confirmed",L681="Further support needed"),OR(N681="",O681="",P681="")),AND(L681="Further support needed",T681&lt;&gt;"Open"),X681="Check action details",AND(T681="Closed",OR(Q681="",R681="",P681=""))),"Check required fields/dates","Recorded - verify evidence")))</f>
        <v/>
      </c>
    </row>
    <row r="682" spans="1:25" ht="32" customHeight="1">
      <c r="A682" s="6"/>
      <c r="B682" s="6"/>
      <c r="C682" s="6"/>
      <c r="D682" s="6"/>
      <c r="E682" s="6"/>
      <c r="F682" s="6"/>
      <c r="G682" s="6"/>
      <c r="H682" s="7"/>
      <c r="I682" s="7"/>
      <c r="J682" s="7"/>
      <c r="K682" s="6"/>
      <c r="L682" s="6"/>
      <c r="M682" s="7"/>
      <c r="N682" s="7"/>
      <c r="O682" s="6"/>
      <c r="P682" s="6"/>
      <c r="Q682" s="6"/>
      <c r="R682" s="6"/>
      <c r="S682" s="7"/>
      <c r="T682" s="6"/>
      <c r="U682" s="8">
        <f>IF(OR(A682="",F682&lt;&gt;"Active"),"",IF(G682="Completed","Completed",IF(H682="","Missing deadline",IF(H682&lt;TODAY(),"Overdue learning",IF(H682&lt;=TODAY()+30,"Due within 30 days","Scheduled")))))</f>
        <v/>
      </c>
      <c r="V682" s="8">
        <f>IF(OR(A682="",F682&lt;&gt;"Active"),"",IF(G682&lt;&gt;"Completed","Not yet completed",IF(J682="","Missing review date",IF(J682&lt;TODAY(),"Review overdue",IF(J682&lt;=TODAY()+30,"Review within 30 days","Scheduled")))))</f>
        <v/>
      </c>
      <c r="W682" s="8">
        <f>IF(OR(A682="",F682&lt;&gt;"Active"),"",IF(K682="No","Not required",IF(K682&lt;&gt;"Yes","Check requirement",IF(L682="Further support needed","Competence concern",IF(L682="Competence confirmed","Confirmed",IF(M682="","Missing assessment due",IF(M682&lt;TODAY(),"Assessment overdue","Assessment outstanding")))))))</f>
        <v/>
      </c>
      <c r="X682" s="8">
        <f>IF(OR(A682="",F682&lt;&gt;"Active"),"",IF(T682="Closed","Closed",IF(AND(T682="Not needed",Q682="",R682="",S682=""),"No action",IF(OR(Q682="",R682="",S682="",T682&lt;&gt;"Open"),"Check action details",IF(S682&lt;TODAY(),"Action overdue","Action open")))))</f>
        <v/>
      </c>
      <c r="Y682" s="8">
        <f>IF(COUNTA(A682:T682)=0,"",IF(F682="Archived","Archived",IF(OR(A682="",B682="",C682="",D682="",E682="",F682&lt;&gt;"Active",COUNTIF(Roles,B682)=0,COUNTIF(Branches,C682)=0,COUNTIF(LearningStatuses,G682)=0,COUNTIF(AssessmentRequired,K682)=0,COUNTIF(AssessmentStatuses,L682)=0,COUNTIF(ActionStatuses,T682)=0,AND(H682&lt;&gt;"",NOT(ISNUMBER(H682))),AND(I682&lt;&gt;"",OR(NOT(ISNUMBER(I682)),I682&gt;TODAY())),AND(J682&lt;&gt;"",NOT(ISNUMBER(J682))),AND(M682&lt;&gt;"",NOT(ISNUMBER(M682))),AND(N682&lt;&gt;"",OR(NOT(ISNUMBER(N682)),N682&gt;TODAY())),AND(S682&lt;&gt;"",NOT(ISNUMBER(S682))),AND(G682="Completed",OR(I682="",P682="",J682="")),AND(G682&lt;&gt;"Completed",OR(I682&lt;&gt;"",H682="")),AND(K682="No",L682&lt;&gt;"Not required"),AND(K682="Yes",OR(L682="Not required",AND(L682&lt;&gt;"Competence confirmed",M682=""))),AND(OR(L682="Competence confirmed",L682="Further support needed"),OR(N682="",O682="",P682="")),AND(L682="Further support needed",T682&lt;&gt;"Open"),X682="Check action details",AND(T682="Closed",OR(Q682="",R682="",P682=""))),"Check required fields/dates","Recorded - verify evidence")))</f>
        <v/>
      </c>
    </row>
    <row r="683" spans="1:25" ht="32" customHeight="1">
      <c r="A683" s="6"/>
      <c r="B683" s="6"/>
      <c r="C683" s="6"/>
      <c r="D683" s="6"/>
      <c r="E683" s="6"/>
      <c r="F683" s="6"/>
      <c r="G683" s="6"/>
      <c r="H683" s="7"/>
      <c r="I683" s="7"/>
      <c r="J683" s="7"/>
      <c r="K683" s="6"/>
      <c r="L683" s="6"/>
      <c r="M683" s="7"/>
      <c r="N683" s="7"/>
      <c r="O683" s="6"/>
      <c r="P683" s="6"/>
      <c r="Q683" s="6"/>
      <c r="R683" s="6"/>
      <c r="S683" s="7"/>
      <c r="T683" s="6"/>
      <c r="U683" s="8">
        <f>IF(OR(A683="",F683&lt;&gt;"Active"),"",IF(G683="Completed","Completed",IF(H683="","Missing deadline",IF(H683&lt;TODAY(),"Overdue learning",IF(H683&lt;=TODAY()+30,"Due within 30 days","Scheduled")))))</f>
        <v/>
      </c>
      <c r="V683" s="8">
        <f>IF(OR(A683="",F683&lt;&gt;"Active"),"",IF(G683&lt;&gt;"Completed","Not yet completed",IF(J683="","Missing review date",IF(J683&lt;TODAY(),"Review overdue",IF(J683&lt;=TODAY()+30,"Review within 30 days","Scheduled")))))</f>
        <v/>
      </c>
      <c r="W683" s="8">
        <f>IF(OR(A683="",F683&lt;&gt;"Active"),"",IF(K683="No","Not required",IF(K683&lt;&gt;"Yes","Check requirement",IF(L683="Further support needed","Competence concern",IF(L683="Competence confirmed","Confirmed",IF(M683="","Missing assessment due",IF(M683&lt;TODAY(),"Assessment overdue","Assessment outstanding")))))))</f>
        <v/>
      </c>
      <c r="X683" s="8">
        <f>IF(OR(A683="",F683&lt;&gt;"Active"),"",IF(T683="Closed","Closed",IF(AND(T683="Not needed",Q683="",R683="",S683=""),"No action",IF(OR(Q683="",R683="",S683="",T683&lt;&gt;"Open"),"Check action details",IF(S683&lt;TODAY(),"Action overdue","Action open")))))</f>
        <v/>
      </c>
      <c r="Y683" s="8">
        <f>IF(COUNTA(A683:T683)=0,"",IF(F683="Archived","Archived",IF(OR(A683="",B683="",C683="",D683="",E683="",F683&lt;&gt;"Active",COUNTIF(Roles,B683)=0,COUNTIF(Branches,C683)=0,COUNTIF(LearningStatuses,G683)=0,COUNTIF(AssessmentRequired,K683)=0,COUNTIF(AssessmentStatuses,L683)=0,COUNTIF(ActionStatuses,T683)=0,AND(H683&lt;&gt;"",NOT(ISNUMBER(H683))),AND(I683&lt;&gt;"",OR(NOT(ISNUMBER(I683)),I683&gt;TODAY())),AND(J683&lt;&gt;"",NOT(ISNUMBER(J683))),AND(M683&lt;&gt;"",NOT(ISNUMBER(M683))),AND(N683&lt;&gt;"",OR(NOT(ISNUMBER(N683)),N683&gt;TODAY())),AND(S683&lt;&gt;"",NOT(ISNUMBER(S683))),AND(G683="Completed",OR(I683="",P683="",J683="")),AND(G683&lt;&gt;"Completed",OR(I683&lt;&gt;"",H683="")),AND(K683="No",L683&lt;&gt;"Not required"),AND(K683="Yes",OR(L683="Not required",AND(L683&lt;&gt;"Competence confirmed",M683=""))),AND(OR(L683="Competence confirmed",L683="Further support needed"),OR(N683="",O683="",P683="")),AND(L683="Further support needed",T683&lt;&gt;"Open"),X683="Check action details",AND(T683="Closed",OR(Q683="",R683="",P683=""))),"Check required fields/dates","Recorded - verify evidence")))</f>
        <v/>
      </c>
    </row>
    <row r="684" spans="1:25" ht="32" customHeight="1">
      <c r="A684" s="6"/>
      <c r="B684" s="6"/>
      <c r="C684" s="6"/>
      <c r="D684" s="6"/>
      <c r="E684" s="6"/>
      <c r="F684" s="6"/>
      <c r="G684" s="6"/>
      <c r="H684" s="7"/>
      <c r="I684" s="7"/>
      <c r="J684" s="7"/>
      <c r="K684" s="6"/>
      <c r="L684" s="6"/>
      <c r="M684" s="7"/>
      <c r="N684" s="7"/>
      <c r="O684" s="6"/>
      <c r="P684" s="6"/>
      <c r="Q684" s="6"/>
      <c r="R684" s="6"/>
      <c r="S684" s="7"/>
      <c r="T684" s="6"/>
      <c r="U684" s="8">
        <f>IF(OR(A684="",F684&lt;&gt;"Active"),"",IF(G684="Completed","Completed",IF(H684="","Missing deadline",IF(H684&lt;TODAY(),"Overdue learning",IF(H684&lt;=TODAY()+30,"Due within 30 days","Scheduled")))))</f>
        <v/>
      </c>
      <c r="V684" s="8">
        <f>IF(OR(A684="",F684&lt;&gt;"Active"),"",IF(G684&lt;&gt;"Completed","Not yet completed",IF(J684="","Missing review date",IF(J684&lt;TODAY(),"Review overdue",IF(J684&lt;=TODAY()+30,"Review within 30 days","Scheduled")))))</f>
        <v/>
      </c>
      <c r="W684" s="8">
        <f>IF(OR(A684="",F684&lt;&gt;"Active"),"",IF(K684="No","Not required",IF(K684&lt;&gt;"Yes","Check requirement",IF(L684="Further support needed","Competence concern",IF(L684="Competence confirmed","Confirmed",IF(M684="","Missing assessment due",IF(M684&lt;TODAY(),"Assessment overdue","Assessment outstanding")))))))</f>
        <v/>
      </c>
      <c r="X684" s="8">
        <f>IF(OR(A684="",F684&lt;&gt;"Active"),"",IF(T684="Closed","Closed",IF(AND(T684="Not needed",Q684="",R684="",S684=""),"No action",IF(OR(Q684="",R684="",S684="",T684&lt;&gt;"Open"),"Check action details",IF(S684&lt;TODAY(),"Action overdue","Action open")))))</f>
        <v/>
      </c>
      <c r="Y684" s="8">
        <f>IF(COUNTA(A684:T684)=0,"",IF(F684="Archived","Archived",IF(OR(A684="",B684="",C684="",D684="",E684="",F684&lt;&gt;"Active",COUNTIF(Roles,B684)=0,COUNTIF(Branches,C684)=0,COUNTIF(LearningStatuses,G684)=0,COUNTIF(AssessmentRequired,K684)=0,COUNTIF(AssessmentStatuses,L684)=0,COUNTIF(ActionStatuses,T684)=0,AND(H684&lt;&gt;"",NOT(ISNUMBER(H684))),AND(I684&lt;&gt;"",OR(NOT(ISNUMBER(I684)),I684&gt;TODAY())),AND(J684&lt;&gt;"",NOT(ISNUMBER(J684))),AND(M684&lt;&gt;"",NOT(ISNUMBER(M684))),AND(N684&lt;&gt;"",OR(NOT(ISNUMBER(N684)),N684&gt;TODAY())),AND(S684&lt;&gt;"",NOT(ISNUMBER(S684))),AND(G684="Completed",OR(I684="",P684="",J684="")),AND(G684&lt;&gt;"Completed",OR(I684&lt;&gt;"",H684="")),AND(K684="No",L684&lt;&gt;"Not required"),AND(K684="Yes",OR(L684="Not required",AND(L684&lt;&gt;"Competence confirmed",M684=""))),AND(OR(L684="Competence confirmed",L684="Further support needed"),OR(N684="",O684="",P684="")),AND(L684="Further support needed",T684&lt;&gt;"Open"),X684="Check action details",AND(T684="Closed",OR(Q684="",R684="",P684=""))),"Check required fields/dates","Recorded - verify evidence")))</f>
        <v/>
      </c>
    </row>
    <row r="685" spans="1:25" ht="32" customHeight="1">
      <c r="A685" s="6"/>
      <c r="B685" s="6"/>
      <c r="C685" s="6"/>
      <c r="D685" s="6"/>
      <c r="E685" s="6"/>
      <c r="F685" s="6"/>
      <c r="G685" s="6"/>
      <c r="H685" s="7"/>
      <c r="I685" s="7"/>
      <c r="J685" s="7"/>
      <c r="K685" s="6"/>
      <c r="L685" s="6"/>
      <c r="M685" s="7"/>
      <c r="N685" s="7"/>
      <c r="O685" s="6"/>
      <c r="P685" s="6"/>
      <c r="Q685" s="6"/>
      <c r="R685" s="6"/>
      <c r="S685" s="7"/>
      <c r="T685" s="6"/>
      <c r="U685" s="8">
        <f>IF(OR(A685="",F685&lt;&gt;"Active"),"",IF(G685="Completed","Completed",IF(H685="","Missing deadline",IF(H685&lt;TODAY(),"Overdue learning",IF(H685&lt;=TODAY()+30,"Due within 30 days","Scheduled")))))</f>
        <v/>
      </c>
      <c r="V685" s="8">
        <f>IF(OR(A685="",F685&lt;&gt;"Active"),"",IF(G685&lt;&gt;"Completed","Not yet completed",IF(J685="","Missing review date",IF(J685&lt;TODAY(),"Review overdue",IF(J685&lt;=TODAY()+30,"Review within 30 days","Scheduled")))))</f>
        <v/>
      </c>
      <c r="W685" s="8">
        <f>IF(OR(A685="",F685&lt;&gt;"Active"),"",IF(K685="No","Not required",IF(K685&lt;&gt;"Yes","Check requirement",IF(L685="Further support needed","Competence concern",IF(L685="Competence confirmed","Confirmed",IF(M685="","Missing assessment due",IF(M685&lt;TODAY(),"Assessment overdue","Assessment outstanding")))))))</f>
        <v/>
      </c>
      <c r="X685" s="8">
        <f>IF(OR(A685="",F685&lt;&gt;"Active"),"",IF(T685="Closed","Closed",IF(AND(T685="Not needed",Q685="",R685="",S685=""),"No action",IF(OR(Q685="",R685="",S685="",T685&lt;&gt;"Open"),"Check action details",IF(S685&lt;TODAY(),"Action overdue","Action open")))))</f>
        <v/>
      </c>
      <c r="Y685" s="8">
        <f>IF(COUNTA(A685:T685)=0,"",IF(F685="Archived","Archived",IF(OR(A685="",B685="",C685="",D685="",E685="",F685&lt;&gt;"Active",COUNTIF(Roles,B685)=0,COUNTIF(Branches,C685)=0,COUNTIF(LearningStatuses,G685)=0,COUNTIF(AssessmentRequired,K685)=0,COUNTIF(AssessmentStatuses,L685)=0,COUNTIF(ActionStatuses,T685)=0,AND(H685&lt;&gt;"",NOT(ISNUMBER(H685))),AND(I685&lt;&gt;"",OR(NOT(ISNUMBER(I685)),I685&gt;TODAY())),AND(J685&lt;&gt;"",NOT(ISNUMBER(J685))),AND(M685&lt;&gt;"",NOT(ISNUMBER(M685))),AND(N685&lt;&gt;"",OR(NOT(ISNUMBER(N685)),N685&gt;TODAY())),AND(S685&lt;&gt;"",NOT(ISNUMBER(S685))),AND(G685="Completed",OR(I685="",P685="",J685="")),AND(G685&lt;&gt;"Completed",OR(I685&lt;&gt;"",H685="")),AND(K685="No",L685&lt;&gt;"Not required"),AND(K685="Yes",OR(L685="Not required",AND(L685&lt;&gt;"Competence confirmed",M685=""))),AND(OR(L685="Competence confirmed",L685="Further support needed"),OR(N685="",O685="",P685="")),AND(L685="Further support needed",T685&lt;&gt;"Open"),X685="Check action details",AND(T685="Closed",OR(Q685="",R685="",P685=""))),"Check required fields/dates","Recorded - verify evidence")))</f>
        <v/>
      </c>
    </row>
    <row r="686" spans="1:25" ht="32" customHeight="1">
      <c r="A686" s="6"/>
      <c r="B686" s="6"/>
      <c r="C686" s="6"/>
      <c r="D686" s="6"/>
      <c r="E686" s="6"/>
      <c r="F686" s="6"/>
      <c r="G686" s="6"/>
      <c r="H686" s="7"/>
      <c r="I686" s="7"/>
      <c r="J686" s="7"/>
      <c r="K686" s="6"/>
      <c r="L686" s="6"/>
      <c r="M686" s="7"/>
      <c r="N686" s="7"/>
      <c r="O686" s="6"/>
      <c r="P686" s="6"/>
      <c r="Q686" s="6"/>
      <c r="R686" s="6"/>
      <c r="S686" s="7"/>
      <c r="T686" s="6"/>
      <c r="U686" s="8">
        <f>IF(OR(A686="",F686&lt;&gt;"Active"),"",IF(G686="Completed","Completed",IF(H686="","Missing deadline",IF(H686&lt;TODAY(),"Overdue learning",IF(H686&lt;=TODAY()+30,"Due within 30 days","Scheduled")))))</f>
        <v/>
      </c>
      <c r="V686" s="8">
        <f>IF(OR(A686="",F686&lt;&gt;"Active"),"",IF(G686&lt;&gt;"Completed","Not yet completed",IF(J686="","Missing review date",IF(J686&lt;TODAY(),"Review overdue",IF(J686&lt;=TODAY()+30,"Review within 30 days","Scheduled")))))</f>
        <v/>
      </c>
      <c r="W686" s="8">
        <f>IF(OR(A686="",F686&lt;&gt;"Active"),"",IF(K686="No","Not required",IF(K686&lt;&gt;"Yes","Check requirement",IF(L686="Further support needed","Competence concern",IF(L686="Competence confirmed","Confirmed",IF(M686="","Missing assessment due",IF(M686&lt;TODAY(),"Assessment overdue","Assessment outstanding")))))))</f>
        <v/>
      </c>
      <c r="X686" s="8">
        <f>IF(OR(A686="",F686&lt;&gt;"Active"),"",IF(T686="Closed","Closed",IF(AND(T686="Not needed",Q686="",R686="",S686=""),"No action",IF(OR(Q686="",R686="",S686="",T686&lt;&gt;"Open"),"Check action details",IF(S686&lt;TODAY(),"Action overdue","Action open")))))</f>
        <v/>
      </c>
      <c r="Y686" s="8">
        <f>IF(COUNTA(A686:T686)=0,"",IF(F686="Archived","Archived",IF(OR(A686="",B686="",C686="",D686="",E686="",F686&lt;&gt;"Active",COUNTIF(Roles,B686)=0,COUNTIF(Branches,C686)=0,COUNTIF(LearningStatuses,G686)=0,COUNTIF(AssessmentRequired,K686)=0,COUNTIF(AssessmentStatuses,L686)=0,COUNTIF(ActionStatuses,T686)=0,AND(H686&lt;&gt;"",NOT(ISNUMBER(H686))),AND(I686&lt;&gt;"",OR(NOT(ISNUMBER(I686)),I686&gt;TODAY())),AND(J686&lt;&gt;"",NOT(ISNUMBER(J686))),AND(M686&lt;&gt;"",NOT(ISNUMBER(M686))),AND(N686&lt;&gt;"",OR(NOT(ISNUMBER(N686)),N686&gt;TODAY())),AND(S686&lt;&gt;"",NOT(ISNUMBER(S686))),AND(G686="Completed",OR(I686="",P686="",J686="")),AND(G686&lt;&gt;"Completed",OR(I686&lt;&gt;"",H686="")),AND(K686="No",L686&lt;&gt;"Not required"),AND(K686="Yes",OR(L686="Not required",AND(L686&lt;&gt;"Competence confirmed",M686=""))),AND(OR(L686="Competence confirmed",L686="Further support needed"),OR(N686="",O686="",P686="")),AND(L686="Further support needed",T686&lt;&gt;"Open"),X686="Check action details",AND(T686="Closed",OR(Q686="",R686="",P686=""))),"Check required fields/dates","Recorded - verify evidence")))</f>
        <v/>
      </c>
    </row>
    <row r="687" spans="1:25" ht="32" customHeight="1">
      <c r="A687" s="6"/>
      <c r="B687" s="6"/>
      <c r="C687" s="6"/>
      <c r="D687" s="6"/>
      <c r="E687" s="6"/>
      <c r="F687" s="6"/>
      <c r="G687" s="6"/>
      <c r="H687" s="7"/>
      <c r="I687" s="7"/>
      <c r="J687" s="7"/>
      <c r="K687" s="6"/>
      <c r="L687" s="6"/>
      <c r="M687" s="7"/>
      <c r="N687" s="7"/>
      <c r="O687" s="6"/>
      <c r="P687" s="6"/>
      <c r="Q687" s="6"/>
      <c r="R687" s="6"/>
      <c r="S687" s="7"/>
      <c r="T687" s="6"/>
      <c r="U687" s="8">
        <f>IF(OR(A687="",F687&lt;&gt;"Active"),"",IF(G687="Completed","Completed",IF(H687="","Missing deadline",IF(H687&lt;TODAY(),"Overdue learning",IF(H687&lt;=TODAY()+30,"Due within 30 days","Scheduled")))))</f>
        <v/>
      </c>
      <c r="V687" s="8">
        <f>IF(OR(A687="",F687&lt;&gt;"Active"),"",IF(G687&lt;&gt;"Completed","Not yet completed",IF(J687="","Missing review date",IF(J687&lt;TODAY(),"Review overdue",IF(J687&lt;=TODAY()+30,"Review within 30 days","Scheduled")))))</f>
        <v/>
      </c>
      <c r="W687" s="8">
        <f>IF(OR(A687="",F687&lt;&gt;"Active"),"",IF(K687="No","Not required",IF(K687&lt;&gt;"Yes","Check requirement",IF(L687="Further support needed","Competence concern",IF(L687="Competence confirmed","Confirmed",IF(M687="","Missing assessment due",IF(M687&lt;TODAY(),"Assessment overdue","Assessment outstanding")))))))</f>
        <v/>
      </c>
      <c r="X687" s="8">
        <f>IF(OR(A687="",F687&lt;&gt;"Active"),"",IF(T687="Closed","Closed",IF(AND(T687="Not needed",Q687="",R687="",S687=""),"No action",IF(OR(Q687="",R687="",S687="",T687&lt;&gt;"Open"),"Check action details",IF(S687&lt;TODAY(),"Action overdue","Action open")))))</f>
        <v/>
      </c>
      <c r="Y687" s="8">
        <f>IF(COUNTA(A687:T687)=0,"",IF(F687="Archived","Archived",IF(OR(A687="",B687="",C687="",D687="",E687="",F687&lt;&gt;"Active",COUNTIF(Roles,B687)=0,COUNTIF(Branches,C687)=0,COUNTIF(LearningStatuses,G687)=0,COUNTIF(AssessmentRequired,K687)=0,COUNTIF(AssessmentStatuses,L687)=0,COUNTIF(ActionStatuses,T687)=0,AND(H687&lt;&gt;"",NOT(ISNUMBER(H687))),AND(I687&lt;&gt;"",OR(NOT(ISNUMBER(I687)),I687&gt;TODAY())),AND(J687&lt;&gt;"",NOT(ISNUMBER(J687))),AND(M687&lt;&gt;"",NOT(ISNUMBER(M687))),AND(N687&lt;&gt;"",OR(NOT(ISNUMBER(N687)),N687&gt;TODAY())),AND(S687&lt;&gt;"",NOT(ISNUMBER(S687))),AND(G687="Completed",OR(I687="",P687="",J687="")),AND(G687&lt;&gt;"Completed",OR(I687&lt;&gt;"",H687="")),AND(K687="No",L687&lt;&gt;"Not required"),AND(K687="Yes",OR(L687="Not required",AND(L687&lt;&gt;"Competence confirmed",M687=""))),AND(OR(L687="Competence confirmed",L687="Further support needed"),OR(N687="",O687="",P687="")),AND(L687="Further support needed",T687&lt;&gt;"Open"),X687="Check action details",AND(T687="Closed",OR(Q687="",R687="",P687=""))),"Check required fields/dates","Recorded - verify evidence")))</f>
        <v/>
      </c>
    </row>
    <row r="688" spans="1:25" ht="32" customHeight="1">
      <c r="A688" s="6"/>
      <c r="B688" s="6"/>
      <c r="C688" s="6"/>
      <c r="D688" s="6"/>
      <c r="E688" s="6"/>
      <c r="F688" s="6"/>
      <c r="G688" s="6"/>
      <c r="H688" s="7"/>
      <c r="I688" s="7"/>
      <c r="J688" s="7"/>
      <c r="K688" s="6"/>
      <c r="L688" s="6"/>
      <c r="M688" s="7"/>
      <c r="N688" s="7"/>
      <c r="O688" s="6"/>
      <c r="P688" s="6"/>
      <c r="Q688" s="6"/>
      <c r="R688" s="6"/>
      <c r="S688" s="7"/>
      <c r="T688" s="6"/>
      <c r="U688" s="8">
        <f>IF(OR(A688="",F688&lt;&gt;"Active"),"",IF(G688="Completed","Completed",IF(H688="","Missing deadline",IF(H688&lt;TODAY(),"Overdue learning",IF(H688&lt;=TODAY()+30,"Due within 30 days","Scheduled")))))</f>
        <v/>
      </c>
      <c r="V688" s="8">
        <f>IF(OR(A688="",F688&lt;&gt;"Active"),"",IF(G688&lt;&gt;"Completed","Not yet completed",IF(J688="","Missing review date",IF(J688&lt;TODAY(),"Review overdue",IF(J688&lt;=TODAY()+30,"Review within 30 days","Scheduled")))))</f>
        <v/>
      </c>
      <c r="W688" s="8">
        <f>IF(OR(A688="",F688&lt;&gt;"Active"),"",IF(K688="No","Not required",IF(K688&lt;&gt;"Yes","Check requirement",IF(L688="Further support needed","Competence concern",IF(L688="Competence confirmed","Confirmed",IF(M688="","Missing assessment due",IF(M688&lt;TODAY(),"Assessment overdue","Assessment outstanding")))))))</f>
        <v/>
      </c>
      <c r="X688" s="8">
        <f>IF(OR(A688="",F688&lt;&gt;"Active"),"",IF(T688="Closed","Closed",IF(AND(T688="Not needed",Q688="",R688="",S688=""),"No action",IF(OR(Q688="",R688="",S688="",T688&lt;&gt;"Open"),"Check action details",IF(S688&lt;TODAY(),"Action overdue","Action open")))))</f>
        <v/>
      </c>
      <c r="Y688" s="8">
        <f>IF(COUNTA(A688:T688)=0,"",IF(F688="Archived","Archived",IF(OR(A688="",B688="",C688="",D688="",E688="",F688&lt;&gt;"Active",COUNTIF(Roles,B688)=0,COUNTIF(Branches,C688)=0,COUNTIF(LearningStatuses,G688)=0,COUNTIF(AssessmentRequired,K688)=0,COUNTIF(AssessmentStatuses,L688)=0,COUNTIF(ActionStatuses,T688)=0,AND(H688&lt;&gt;"",NOT(ISNUMBER(H688))),AND(I688&lt;&gt;"",OR(NOT(ISNUMBER(I688)),I688&gt;TODAY())),AND(J688&lt;&gt;"",NOT(ISNUMBER(J688))),AND(M688&lt;&gt;"",NOT(ISNUMBER(M688))),AND(N688&lt;&gt;"",OR(NOT(ISNUMBER(N688)),N688&gt;TODAY())),AND(S688&lt;&gt;"",NOT(ISNUMBER(S688))),AND(G688="Completed",OR(I688="",P688="",J688="")),AND(G688&lt;&gt;"Completed",OR(I688&lt;&gt;"",H688="")),AND(K688="No",L688&lt;&gt;"Not required"),AND(K688="Yes",OR(L688="Not required",AND(L688&lt;&gt;"Competence confirmed",M688=""))),AND(OR(L688="Competence confirmed",L688="Further support needed"),OR(N688="",O688="",P688="")),AND(L688="Further support needed",T688&lt;&gt;"Open"),X688="Check action details",AND(T688="Closed",OR(Q688="",R688="",P688=""))),"Check required fields/dates","Recorded - verify evidence")))</f>
        <v/>
      </c>
    </row>
    <row r="689" spans="1:25" ht="32" customHeight="1">
      <c r="A689" s="6"/>
      <c r="B689" s="6"/>
      <c r="C689" s="6"/>
      <c r="D689" s="6"/>
      <c r="E689" s="6"/>
      <c r="F689" s="6"/>
      <c r="G689" s="6"/>
      <c r="H689" s="7"/>
      <c r="I689" s="7"/>
      <c r="J689" s="7"/>
      <c r="K689" s="6"/>
      <c r="L689" s="6"/>
      <c r="M689" s="7"/>
      <c r="N689" s="7"/>
      <c r="O689" s="6"/>
      <c r="P689" s="6"/>
      <c r="Q689" s="6"/>
      <c r="R689" s="6"/>
      <c r="S689" s="7"/>
      <c r="T689" s="6"/>
      <c r="U689" s="8">
        <f>IF(OR(A689="",F689&lt;&gt;"Active"),"",IF(G689="Completed","Completed",IF(H689="","Missing deadline",IF(H689&lt;TODAY(),"Overdue learning",IF(H689&lt;=TODAY()+30,"Due within 30 days","Scheduled")))))</f>
        <v/>
      </c>
      <c r="V689" s="8">
        <f>IF(OR(A689="",F689&lt;&gt;"Active"),"",IF(G689&lt;&gt;"Completed","Not yet completed",IF(J689="","Missing review date",IF(J689&lt;TODAY(),"Review overdue",IF(J689&lt;=TODAY()+30,"Review within 30 days","Scheduled")))))</f>
        <v/>
      </c>
      <c r="W689" s="8">
        <f>IF(OR(A689="",F689&lt;&gt;"Active"),"",IF(K689="No","Not required",IF(K689&lt;&gt;"Yes","Check requirement",IF(L689="Further support needed","Competence concern",IF(L689="Competence confirmed","Confirmed",IF(M689="","Missing assessment due",IF(M689&lt;TODAY(),"Assessment overdue","Assessment outstanding")))))))</f>
        <v/>
      </c>
      <c r="X689" s="8">
        <f>IF(OR(A689="",F689&lt;&gt;"Active"),"",IF(T689="Closed","Closed",IF(AND(T689="Not needed",Q689="",R689="",S689=""),"No action",IF(OR(Q689="",R689="",S689="",T689&lt;&gt;"Open"),"Check action details",IF(S689&lt;TODAY(),"Action overdue","Action open")))))</f>
        <v/>
      </c>
      <c r="Y689" s="8">
        <f>IF(COUNTA(A689:T689)=0,"",IF(F689="Archived","Archived",IF(OR(A689="",B689="",C689="",D689="",E689="",F689&lt;&gt;"Active",COUNTIF(Roles,B689)=0,COUNTIF(Branches,C689)=0,COUNTIF(LearningStatuses,G689)=0,COUNTIF(AssessmentRequired,K689)=0,COUNTIF(AssessmentStatuses,L689)=0,COUNTIF(ActionStatuses,T689)=0,AND(H689&lt;&gt;"",NOT(ISNUMBER(H689))),AND(I689&lt;&gt;"",OR(NOT(ISNUMBER(I689)),I689&gt;TODAY())),AND(J689&lt;&gt;"",NOT(ISNUMBER(J689))),AND(M689&lt;&gt;"",NOT(ISNUMBER(M689))),AND(N689&lt;&gt;"",OR(NOT(ISNUMBER(N689)),N689&gt;TODAY())),AND(S689&lt;&gt;"",NOT(ISNUMBER(S689))),AND(G689="Completed",OR(I689="",P689="",J689="")),AND(G689&lt;&gt;"Completed",OR(I689&lt;&gt;"",H689="")),AND(K689="No",L689&lt;&gt;"Not required"),AND(K689="Yes",OR(L689="Not required",AND(L689&lt;&gt;"Competence confirmed",M689=""))),AND(OR(L689="Competence confirmed",L689="Further support needed"),OR(N689="",O689="",P689="")),AND(L689="Further support needed",T689&lt;&gt;"Open"),X689="Check action details",AND(T689="Closed",OR(Q689="",R689="",P689=""))),"Check required fields/dates","Recorded - verify evidence")))</f>
        <v/>
      </c>
    </row>
    <row r="690" spans="1:25" ht="32" customHeight="1">
      <c r="A690" s="6"/>
      <c r="B690" s="6"/>
      <c r="C690" s="6"/>
      <c r="D690" s="6"/>
      <c r="E690" s="6"/>
      <c r="F690" s="6"/>
      <c r="G690" s="6"/>
      <c r="H690" s="7"/>
      <c r="I690" s="7"/>
      <c r="J690" s="7"/>
      <c r="K690" s="6"/>
      <c r="L690" s="6"/>
      <c r="M690" s="7"/>
      <c r="N690" s="7"/>
      <c r="O690" s="6"/>
      <c r="P690" s="6"/>
      <c r="Q690" s="6"/>
      <c r="R690" s="6"/>
      <c r="S690" s="7"/>
      <c r="T690" s="6"/>
      <c r="U690" s="8">
        <f>IF(OR(A690="",F690&lt;&gt;"Active"),"",IF(G690="Completed","Completed",IF(H690="","Missing deadline",IF(H690&lt;TODAY(),"Overdue learning",IF(H690&lt;=TODAY()+30,"Due within 30 days","Scheduled")))))</f>
        <v/>
      </c>
      <c r="V690" s="8">
        <f>IF(OR(A690="",F690&lt;&gt;"Active"),"",IF(G690&lt;&gt;"Completed","Not yet completed",IF(J690="","Missing review date",IF(J690&lt;TODAY(),"Review overdue",IF(J690&lt;=TODAY()+30,"Review within 30 days","Scheduled")))))</f>
        <v/>
      </c>
      <c r="W690" s="8">
        <f>IF(OR(A690="",F690&lt;&gt;"Active"),"",IF(K690="No","Not required",IF(K690&lt;&gt;"Yes","Check requirement",IF(L690="Further support needed","Competence concern",IF(L690="Competence confirmed","Confirmed",IF(M690="","Missing assessment due",IF(M690&lt;TODAY(),"Assessment overdue","Assessment outstanding")))))))</f>
        <v/>
      </c>
      <c r="X690" s="8">
        <f>IF(OR(A690="",F690&lt;&gt;"Active"),"",IF(T690="Closed","Closed",IF(AND(T690="Not needed",Q690="",R690="",S690=""),"No action",IF(OR(Q690="",R690="",S690="",T690&lt;&gt;"Open"),"Check action details",IF(S690&lt;TODAY(),"Action overdue","Action open")))))</f>
        <v/>
      </c>
      <c r="Y690" s="8">
        <f>IF(COUNTA(A690:T690)=0,"",IF(F690="Archived","Archived",IF(OR(A690="",B690="",C690="",D690="",E690="",F690&lt;&gt;"Active",COUNTIF(Roles,B690)=0,COUNTIF(Branches,C690)=0,COUNTIF(LearningStatuses,G690)=0,COUNTIF(AssessmentRequired,K690)=0,COUNTIF(AssessmentStatuses,L690)=0,COUNTIF(ActionStatuses,T690)=0,AND(H690&lt;&gt;"",NOT(ISNUMBER(H690))),AND(I690&lt;&gt;"",OR(NOT(ISNUMBER(I690)),I690&gt;TODAY())),AND(J690&lt;&gt;"",NOT(ISNUMBER(J690))),AND(M690&lt;&gt;"",NOT(ISNUMBER(M690))),AND(N690&lt;&gt;"",OR(NOT(ISNUMBER(N690)),N690&gt;TODAY())),AND(S690&lt;&gt;"",NOT(ISNUMBER(S690))),AND(G690="Completed",OR(I690="",P690="",J690="")),AND(G690&lt;&gt;"Completed",OR(I690&lt;&gt;"",H690="")),AND(K690="No",L690&lt;&gt;"Not required"),AND(K690="Yes",OR(L690="Not required",AND(L690&lt;&gt;"Competence confirmed",M690=""))),AND(OR(L690="Competence confirmed",L690="Further support needed"),OR(N690="",O690="",P690="")),AND(L690="Further support needed",T690&lt;&gt;"Open"),X690="Check action details",AND(T690="Closed",OR(Q690="",R690="",P690=""))),"Check required fields/dates","Recorded - verify evidence")))</f>
        <v/>
      </c>
    </row>
    <row r="691" spans="1:25" ht="32" customHeight="1">
      <c r="A691" s="6"/>
      <c r="B691" s="6"/>
      <c r="C691" s="6"/>
      <c r="D691" s="6"/>
      <c r="E691" s="6"/>
      <c r="F691" s="6"/>
      <c r="G691" s="6"/>
      <c r="H691" s="7"/>
      <c r="I691" s="7"/>
      <c r="J691" s="7"/>
      <c r="K691" s="6"/>
      <c r="L691" s="6"/>
      <c r="M691" s="7"/>
      <c r="N691" s="7"/>
      <c r="O691" s="6"/>
      <c r="P691" s="6"/>
      <c r="Q691" s="6"/>
      <c r="R691" s="6"/>
      <c r="S691" s="7"/>
      <c r="T691" s="6"/>
      <c r="U691" s="8">
        <f>IF(OR(A691="",F691&lt;&gt;"Active"),"",IF(G691="Completed","Completed",IF(H691="","Missing deadline",IF(H691&lt;TODAY(),"Overdue learning",IF(H691&lt;=TODAY()+30,"Due within 30 days","Scheduled")))))</f>
        <v/>
      </c>
      <c r="V691" s="8">
        <f>IF(OR(A691="",F691&lt;&gt;"Active"),"",IF(G691&lt;&gt;"Completed","Not yet completed",IF(J691="","Missing review date",IF(J691&lt;TODAY(),"Review overdue",IF(J691&lt;=TODAY()+30,"Review within 30 days","Scheduled")))))</f>
        <v/>
      </c>
      <c r="W691" s="8">
        <f>IF(OR(A691="",F691&lt;&gt;"Active"),"",IF(K691="No","Not required",IF(K691&lt;&gt;"Yes","Check requirement",IF(L691="Further support needed","Competence concern",IF(L691="Competence confirmed","Confirmed",IF(M691="","Missing assessment due",IF(M691&lt;TODAY(),"Assessment overdue","Assessment outstanding")))))))</f>
        <v/>
      </c>
      <c r="X691" s="8">
        <f>IF(OR(A691="",F691&lt;&gt;"Active"),"",IF(T691="Closed","Closed",IF(AND(T691="Not needed",Q691="",R691="",S691=""),"No action",IF(OR(Q691="",R691="",S691="",T691&lt;&gt;"Open"),"Check action details",IF(S691&lt;TODAY(),"Action overdue","Action open")))))</f>
        <v/>
      </c>
      <c r="Y691" s="8">
        <f>IF(COUNTA(A691:T691)=0,"",IF(F691="Archived","Archived",IF(OR(A691="",B691="",C691="",D691="",E691="",F691&lt;&gt;"Active",COUNTIF(Roles,B691)=0,COUNTIF(Branches,C691)=0,COUNTIF(LearningStatuses,G691)=0,COUNTIF(AssessmentRequired,K691)=0,COUNTIF(AssessmentStatuses,L691)=0,COUNTIF(ActionStatuses,T691)=0,AND(H691&lt;&gt;"",NOT(ISNUMBER(H691))),AND(I691&lt;&gt;"",OR(NOT(ISNUMBER(I691)),I691&gt;TODAY())),AND(J691&lt;&gt;"",NOT(ISNUMBER(J691))),AND(M691&lt;&gt;"",NOT(ISNUMBER(M691))),AND(N691&lt;&gt;"",OR(NOT(ISNUMBER(N691)),N691&gt;TODAY())),AND(S691&lt;&gt;"",NOT(ISNUMBER(S691))),AND(G691="Completed",OR(I691="",P691="",J691="")),AND(G691&lt;&gt;"Completed",OR(I691&lt;&gt;"",H691="")),AND(K691="No",L691&lt;&gt;"Not required"),AND(K691="Yes",OR(L691="Not required",AND(L691&lt;&gt;"Competence confirmed",M691=""))),AND(OR(L691="Competence confirmed",L691="Further support needed"),OR(N691="",O691="",P691="")),AND(L691="Further support needed",T691&lt;&gt;"Open"),X691="Check action details",AND(T691="Closed",OR(Q691="",R691="",P691=""))),"Check required fields/dates","Recorded - verify evidence")))</f>
        <v/>
      </c>
    </row>
    <row r="692" spans="1:25" ht="32" customHeight="1">
      <c r="A692" s="6"/>
      <c r="B692" s="6"/>
      <c r="C692" s="6"/>
      <c r="D692" s="6"/>
      <c r="E692" s="6"/>
      <c r="F692" s="6"/>
      <c r="G692" s="6"/>
      <c r="H692" s="7"/>
      <c r="I692" s="7"/>
      <c r="J692" s="7"/>
      <c r="K692" s="6"/>
      <c r="L692" s="6"/>
      <c r="M692" s="7"/>
      <c r="N692" s="7"/>
      <c r="O692" s="6"/>
      <c r="P692" s="6"/>
      <c r="Q692" s="6"/>
      <c r="R692" s="6"/>
      <c r="S692" s="7"/>
      <c r="T692" s="6"/>
      <c r="U692" s="8">
        <f>IF(OR(A692="",F692&lt;&gt;"Active"),"",IF(G692="Completed","Completed",IF(H692="","Missing deadline",IF(H692&lt;TODAY(),"Overdue learning",IF(H692&lt;=TODAY()+30,"Due within 30 days","Scheduled")))))</f>
        <v/>
      </c>
      <c r="V692" s="8">
        <f>IF(OR(A692="",F692&lt;&gt;"Active"),"",IF(G692&lt;&gt;"Completed","Not yet completed",IF(J692="","Missing review date",IF(J692&lt;TODAY(),"Review overdue",IF(J692&lt;=TODAY()+30,"Review within 30 days","Scheduled")))))</f>
        <v/>
      </c>
      <c r="W692" s="8">
        <f>IF(OR(A692="",F692&lt;&gt;"Active"),"",IF(K692="No","Not required",IF(K692&lt;&gt;"Yes","Check requirement",IF(L692="Further support needed","Competence concern",IF(L692="Competence confirmed","Confirmed",IF(M692="","Missing assessment due",IF(M692&lt;TODAY(),"Assessment overdue","Assessment outstanding")))))))</f>
        <v/>
      </c>
      <c r="X692" s="8">
        <f>IF(OR(A692="",F692&lt;&gt;"Active"),"",IF(T692="Closed","Closed",IF(AND(T692="Not needed",Q692="",R692="",S692=""),"No action",IF(OR(Q692="",R692="",S692="",T692&lt;&gt;"Open"),"Check action details",IF(S692&lt;TODAY(),"Action overdue","Action open")))))</f>
        <v/>
      </c>
      <c r="Y692" s="8">
        <f>IF(COUNTA(A692:T692)=0,"",IF(F692="Archived","Archived",IF(OR(A692="",B692="",C692="",D692="",E692="",F692&lt;&gt;"Active",COUNTIF(Roles,B692)=0,COUNTIF(Branches,C692)=0,COUNTIF(LearningStatuses,G692)=0,COUNTIF(AssessmentRequired,K692)=0,COUNTIF(AssessmentStatuses,L692)=0,COUNTIF(ActionStatuses,T692)=0,AND(H692&lt;&gt;"",NOT(ISNUMBER(H692))),AND(I692&lt;&gt;"",OR(NOT(ISNUMBER(I692)),I692&gt;TODAY())),AND(J692&lt;&gt;"",NOT(ISNUMBER(J692))),AND(M692&lt;&gt;"",NOT(ISNUMBER(M692))),AND(N692&lt;&gt;"",OR(NOT(ISNUMBER(N692)),N692&gt;TODAY())),AND(S692&lt;&gt;"",NOT(ISNUMBER(S692))),AND(G692="Completed",OR(I692="",P692="",J692="")),AND(G692&lt;&gt;"Completed",OR(I692&lt;&gt;"",H692="")),AND(K692="No",L692&lt;&gt;"Not required"),AND(K692="Yes",OR(L692="Not required",AND(L692&lt;&gt;"Competence confirmed",M692=""))),AND(OR(L692="Competence confirmed",L692="Further support needed"),OR(N692="",O692="",P692="")),AND(L692="Further support needed",T692&lt;&gt;"Open"),X692="Check action details",AND(T692="Closed",OR(Q692="",R692="",P692=""))),"Check required fields/dates","Recorded - verify evidence")))</f>
        <v/>
      </c>
    </row>
    <row r="693" spans="1:25" ht="32" customHeight="1">
      <c r="A693" s="6"/>
      <c r="B693" s="6"/>
      <c r="C693" s="6"/>
      <c r="D693" s="6"/>
      <c r="E693" s="6"/>
      <c r="F693" s="6"/>
      <c r="G693" s="6"/>
      <c r="H693" s="7"/>
      <c r="I693" s="7"/>
      <c r="J693" s="7"/>
      <c r="K693" s="6"/>
      <c r="L693" s="6"/>
      <c r="M693" s="7"/>
      <c r="N693" s="7"/>
      <c r="O693" s="6"/>
      <c r="P693" s="6"/>
      <c r="Q693" s="6"/>
      <c r="R693" s="6"/>
      <c r="S693" s="7"/>
      <c r="T693" s="6"/>
      <c r="U693" s="8">
        <f>IF(OR(A693="",F693&lt;&gt;"Active"),"",IF(G693="Completed","Completed",IF(H693="","Missing deadline",IF(H693&lt;TODAY(),"Overdue learning",IF(H693&lt;=TODAY()+30,"Due within 30 days","Scheduled")))))</f>
        <v/>
      </c>
      <c r="V693" s="8">
        <f>IF(OR(A693="",F693&lt;&gt;"Active"),"",IF(G693&lt;&gt;"Completed","Not yet completed",IF(J693="","Missing review date",IF(J693&lt;TODAY(),"Review overdue",IF(J693&lt;=TODAY()+30,"Review within 30 days","Scheduled")))))</f>
        <v/>
      </c>
      <c r="W693" s="8">
        <f>IF(OR(A693="",F693&lt;&gt;"Active"),"",IF(K693="No","Not required",IF(K693&lt;&gt;"Yes","Check requirement",IF(L693="Further support needed","Competence concern",IF(L693="Competence confirmed","Confirmed",IF(M693="","Missing assessment due",IF(M693&lt;TODAY(),"Assessment overdue","Assessment outstanding")))))))</f>
        <v/>
      </c>
      <c r="X693" s="8">
        <f>IF(OR(A693="",F693&lt;&gt;"Active"),"",IF(T693="Closed","Closed",IF(AND(T693="Not needed",Q693="",R693="",S693=""),"No action",IF(OR(Q693="",R693="",S693="",T693&lt;&gt;"Open"),"Check action details",IF(S693&lt;TODAY(),"Action overdue","Action open")))))</f>
        <v/>
      </c>
      <c r="Y693" s="8">
        <f>IF(COUNTA(A693:T693)=0,"",IF(F693="Archived","Archived",IF(OR(A693="",B693="",C693="",D693="",E693="",F693&lt;&gt;"Active",COUNTIF(Roles,B693)=0,COUNTIF(Branches,C693)=0,COUNTIF(LearningStatuses,G693)=0,COUNTIF(AssessmentRequired,K693)=0,COUNTIF(AssessmentStatuses,L693)=0,COUNTIF(ActionStatuses,T693)=0,AND(H693&lt;&gt;"",NOT(ISNUMBER(H693))),AND(I693&lt;&gt;"",OR(NOT(ISNUMBER(I693)),I693&gt;TODAY())),AND(J693&lt;&gt;"",NOT(ISNUMBER(J693))),AND(M693&lt;&gt;"",NOT(ISNUMBER(M693))),AND(N693&lt;&gt;"",OR(NOT(ISNUMBER(N693)),N693&gt;TODAY())),AND(S693&lt;&gt;"",NOT(ISNUMBER(S693))),AND(G693="Completed",OR(I693="",P693="",J693="")),AND(G693&lt;&gt;"Completed",OR(I693&lt;&gt;"",H693="")),AND(K693="No",L693&lt;&gt;"Not required"),AND(K693="Yes",OR(L693="Not required",AND(L693&lt;&gt;"Competence confirmed",M693=""))),AND(OR(L693="Competence confirmed",L693="Further support needed"),OR(N693="",O693="",P693="")),AND(L693="Further support needed",T693&lt;&gt;"Open"),X693="Check action details",AND(T693="Closed",OR(Q693="",R693="",P693=""))),"Check required fields/dates","Recorded - verify evidence")))</f>
        <v/>
      </c>
    </row>
    <row r="694" spans="1:25" ht="32" customHeight="1">
      <c r="A694" s="6"/>
      <c r="B694" s="6"/>
      <c r="C694" s="6"/>
      <c r="D694" s="6"/>
      <c r="E694" s="6"/>
      <c r="F694" s="6"/>
      <c r="G694" s="6"/>
      <c r="H694" s="7"/>
      <c r="I694" s="7"/>
      <c r="J694" s="7"/>
      <c r="K694" s="6"/>
      <c r="L694" s="6"/>
      <c r="M694" s="7"/>
      <c r="N694" s="7"/>
      <c r="O694" s="6"/>
      <c r="P694" s="6"/>
      <c r="Q694" s="6"/>
      <c r="R694" s="6"/>
      <c r="S694" s="7"/>
      <c r="T694" s="6"/>
      <c r="U694" s="8">
        <f>IF(OR(A694="",F694&lt;&gt;"Active"),"",IF(G694="Completed","Completed",IF(H694="","Missing deadline",IF(H694&lt;TODAY(),"Overdue learning",IF(H694&lt;=TODAY()+30,"Due within 30 days","Scheduled")))))</f>
        <v/>
      </c>
      <c r="V694" s="8">
        <f>IF(OR(A694="",F694&lt;&gt;"Active"),"",IF(G694&lt;&gt;"Completed","Not yet completed",IF(J694="","Missing review date",IF(J694&lt;TODAY(),"Review overdue",IF(J694&lt;=TODAY()+30,"Review within 30 days","Scheduled")))))</f>
        <v/>
      </c>
      <c r="W694" s="8">
        <f>IF(OR(A694="",F694&lt;&gt;"Active"),"",IF(K694="No","Not required",IF(K694&lt;&gt;"Yes","Check requirement",IF(L694="Further support needed","Competence concern",IF(L694="Competence confirmed","Confirmed",IF(M694="","Missing assessment due",IF(M694&lt;TODAY(),"Assessment overdue","Assessment outstanding")))))))</f>
        <v/>
      </c>
      <c r="X694" s="8">
        <f>IF(OR(A694="",F694&lt;&gt;"Active"),"",IF(T694="Closed","Closed",IF(AND(T694="Not needed",Q694="",R694="",S694=""),"No action",IF(OR(Q694="",R694="",S694="",T694&lt;&gt;"Open"),"Check action details",IF(S694&lt;TODAY(),"Action overdue","Action open")))))</f>
        <v/>
      </c>
      <c r="Y694" s="8">
        <f>IF(COUNTA(A694:T694)=0,"",IF(F694="Archived","Archived",IF(OR(A694="",B694="",C694="",D694="",E694="",F694&lt;&gt;"Active",COUNTIF(Roles,B694)=0,COUNTIF(Branches,C694)=0,COUNTIF(LearningStatuses,G694)=0,COUNTIF(AssessmentRequired,K694)=0,COUNTIF(AssessmentStatuses,L694)=0,COUNTIF(ActionStatuses,T694)=0,AND(H694&lt;&gt;"",NOT(ISNUMBER(H694))),AND(I694&lt;&gt;"",OR(NOT(ISNUMBER(I694)),I694&gt;TODAY())),AND(J694&lt;&gt;"",NOT(ISNUMBER(J694))),AND(M694&lt;&gt;"",NOT(ISNUMBER(M694))),AND(N694&lt;&gt;"",OR(NOT(ISNUMBER(N694)),N694&gt;TODAY())),AND(S694&lt;&gt;"",NOT(ISNUMBER(S694))),AND(G694="Completed",OR(I694="",P694="",J694="")),AND(G694&lt;&gt;"Completed",OR(I694&lt;&gt;"",H694="")),AND(K694="No",L694&lt;&gt;"Not required"),AND(K694="Yes",OR(L694="Not required",AND(L694&lt;&gt;"Competence confirmed",M694=""))),AND(OR(L694="Competence confirmed",L694="Further support needed"),OR(N694="",O694="",P694="")),AND(L694="Further support needed",T694&lt;&gt;"Open"),X694="Check action details",AND(T694="Closed",OR(Q694="",R694="",P694=""))),"Check required fields/dates","Recorded - verify evidence")))</f>
        <v/>
      </c>
    </row>
    <row r="695" spans="1:25" ht="32" customHeight="1">
      <c r="A695" s="6"/>
      <c r="B695" s="6"/>
      <c r="C695" s="6"/>
      <c r="D695" s="6"/>
      <c r="E695" s="6"/>
      <c r="F695" s="6"/>
      <c r="G695" s="6"/>
      <c r="H695" s="7"/>
      <c r="I695" s="7"/>
      <c r="J695" s="7"/>
      <c r="K695" s="6"/>
      <c r="L695" s="6"/>
      <c r="M695" s="7"/>
      <c r="N695" s="7"/>
      <c r="O695" s="6"/>
      <c r="P695" s="6"/>
      <c r="Q695" s="6"/>
      <c r="R695" s="6"/>
      <c r="S695" s="7"/>
      <c r="T695" s="6"/>
      <c r="U695" s="8">
        <f>IF(OR(A695="",F695&lt;&gt;"Active"),"",IF(G695="Completed","Completed",IF(H695="","Missing deadline",IF(H695&lt;TODAY(),"Overdue learning",IF(H695&lt;=TODAY()+30,"Due within 30 days","Scheduled")))))</f>
        <v/>
      </c>
      <c r="V695" s="8">
        <f>IF(OR(A695="",F695&lt;&gt;"Active"),"",IF(G695&lt;&gt;"Completed","Not yet completed",IF(J695="","Missing review date",IF(J695&lt;TODAY(),"Review overdue",IF(J695&lt;=TODAY()+30,"Review within 30 days","Scheduled")))))</f>
        <v/>
      </c>
      <c r="W695" s="8">
        <f>IF(OR(A695="",F695&lt;&gt;"Active"),"",IF(K695="No","Not required",IF(K695&lt;&gt;"Yes","Check requirement",IF(L695="Further support needed","Competence concern",IF(L695="Competence confirmed","Confirmed",IF(M695="","Missing assessment due",IF(M695&lt;TODAY(),"Assessment overdue","Assessment outstanding")))))))</f>
        <v/>
      </c>
      <c r="X695" s="8">
        <f>IF(OR(A695="",F695&lt;&gt;"Active"),"",IF(T695="Closed","Closed",IF(AND(T695="Not needed",Q695="",R695="",S695=""),"No action",IF(OR(Q695="",R695="",S695="",T695&lt;&gt;"Open"),"Check action details",IF(S695&lt;TODAY(),"Action overdue","Action open")))))</f>
        <v/>
      </c>
      <c r="Y695" s="8">
        <f>IF(COUNTA(A695:T695)=0,"",IF(F695="Archived","Archived",IF(OR(A695="",B695="",C695="",D695="",E695="",F695&lt;&gt;"Active",COUNTIF(Roles,B695)=0,COUNTIF(Branches,C695)=0,COUNTIF(LearningStatuses,G695)=0,COUNTIF(AssessmentRequired,K695)=0,COUNTIF(AssessmentStatuses,L695)=0,COUNTIF(ActionStatuses,T695)=0,AND(H695&lt;&gt;"",NOT(ISNUMBER(H695))),AND(I695&lt;&gt;"",OR(NOT(ISNUMBER(I695)),I695&gt;TODAY())),AND(J695&lt;&gt;"",NOT(ISNUMBER(J695))),AND(M695&lt;&gt;"",NOT(ISNUMBER(M695))),AND(N695&lt;&gt;"",OR(NOT(ISNUMBER(N695)),N695&gt;TODAY())),AND(S695&lt;&gt;"",NOT(ISNUMBER(S695))),AND(G695="Completed",OR(I695="",P695="",J695="")),AND(G695&lt;&gt;"Completed",OR(I695&lt;&gt;"",H695="")),AND(K695="No",L695&lt;&gt;"Not required"),AND(K695="Yes",OR(L695="Not required",AND(L695&lt;&gt;"Competence confirmed",M695=""))),AND(OR(L695="Competence confirmed",L695="Further support needed"),OR(N695="",O695="",P695="")),AND(L695="Further support needed",T695&lt;&gt;"Open"),X695="Check action details",AND(T695="Closed",OR(Q695="",R695="",P695=""))),"Check required fields/dates","Recorded - verify evidence")))</f>
        <v/>
      </c>
    </row>
    <row r="696" spans="1:25" ht="32" customHeight="1">
      <c r="A696" s="6"/>
      <c r="B696" s="6"/>
      <c r="C696" s="6"/>
      <c r="D696" s="6"/>
      <c r="E696" s="6"/>
      <c r="F696" s="6"/>
      <c r="G696" s="6"/>
      <c r="H696" s="7"/>
      <c r="I696" s="7"/>
      <c r="J696" s="7"/>
      <c r="K696" s="6"/>
      <c r="L696" s="6"/>
      <c r="M696" s="7"/>
      <c r="N696" s="7"/>
      <c r="O696" s="6"/>
      <c r="P696" s="6"/>
      <c r="Q696" s="6"/>
      <c r="R696" s="6"/>
      <c r="S696" s="7"/>
      <c r="T696" s="6"/>
      <c r="U696" s="8">
        <f>IF(OR(A696="",F696&lt;&gt;"Active"),"",IF(G696="Completed","Completed",IF(H696="","Missing deadline",IF(H696&lt;TODAY(),"Overdue learning",IF(H696&lt;=TODAY()+30,"Due within 30 days","Scheduled")))))</f>
        <v/>
      </c>
      <c r="V696" s="8">
        <f>IF(OR(A696="",F696&lt;&gt;"Active"),"",IF(G696&lt;&gt;"Completed","Not yet completed",IF(J696="","Missing review date",IF(J696&lt;TODAY(),"Review overdue",IF(J696&lt;=TODAY()+30,"Review within 30 days","Scheduled")))))</f>
        <v/>
      </c>
      <c r="W696" s="8">
        <f>IF(OR(A696="",F696&lt;&gt;"Active"),"",IF(K696="No","Not required",IF(K696&lt;&gt;"Yes","Check requirement",IF(L696="Further support needed","Competence concern",IF(L696="Competence confirmed","Confirmed",IF(M696="","Missing assessment due",IF(M696&lt;TODAY(),"Assessment overdue","Assessment outstanding")))))))</f>
        <v/>
      </c>
      <c r="X696" s="8">
        <f>IF(OR(A696="",F696&lt;&gt;"Active"),"",IF(T696="Closed","Closed",IF(AND(T696="Not needed",Q696="",R696="",S696=""),"No action",IF(OR(Q696="",R696="",S696="",T696&lt;&gt;"Open"),"Check action details",IF(S696&lt;TODAY(),"Action overdue","Action open")))))</f>
        <v/>
      </c>
      <c r="Y696" s="8">
        <f>IF(COUNTA(A696:T696)=0,"",IF(F696="Archived","Archived",IF(OR(A696="",B696="",C696="",D696="",E696="",F696&lt;&gt;"Active",COUNTIF(Roles,B696)=0,COUNTIF(Branches,C696)=0,COUNTIF(LearningStatuses,G696)=0,COUNTIF(AssessmentRequired,K696)=0,COUNTIF(AssessmentStatuses,L696)=0,COUNTIF(ActionStatuses,T696)=0,AND(H696&lt;&gt;"",NOT(ISNUMBER(H696))),AND(I696&lt;&gt;"",OR(NOT(ISNUMBER(I696)),I696&gt;TODAY())),AND(J696&lt;&gt;"",NOT(ISNUMBER(J696))),AND(M696&lt;&gt;"",NOT(ISNUMBER(M696))),AND(N696&lt;&gt;"",OR(NOT(ISNUMBER(N696)),N696&gt;TODAY())),AND(S696&lt;&gt;"",NOT(ISNUMBER(S696))),AND(G696="Completed",OR(I696="",P696="",J696="")),AND(G696&lt;&gt;"Completed",OR(I696&lt;&gt;"",H696="")),AND(K696="No",L696&lt;&gt;"Not required"),AND(K696="Yes",OR(L696="Not required",AND(L696&lt;&gt;"Competence confirmed",M696=""))),AND(OR(L696="Competence confirmed",L696="Further support needed"),OR(N696="",O696="",P696="")),AND(L696="Further support needed",T696&lt;&gt;"Open"),X696="Check action details",AND(T696="Closed",OR(Q696="",R696="",P696=""))),"Check required fields/dates","Recorded - verify evidence")))</f>
        <v/>
      </c>
    </row>
    <row r="697" spans="1:25" ht="32" customHeight="1">
      <c r="A697" s="6"/>
      <c r="B697" s="6"/>
      <c r="C697" s="6"/>
      <c r="D697" s="6"/>
      <c r="E697" s="6"/>
      <c r="F697" s="6"/>
      <c r="G697" s="6"/>
      <c r="H697" s="7"/>
      <c r="I697" s="7"/>
      <c r="J697" s="7"/>
      <c r="K697" s="6"/>
      <c r="L697" s="6"/>
      <c r="M697" s="7"/>
      <c r="N697" s="7"/>
      <c r="O697" s="6"/>
      <c r="P697" s="6"/>
      <c r="Q697" s="6"/>
      <c r="R697" s="6"/>
      <c r="S697" s="7"/>
      <c r="T697" s="6"/>
      <c r="U697" s="8">
        <f>IF(OR(A697="",F697&lt;&gt;"Active"),"",IF(G697="Completed","Completed",IF(H697="","Missing deadline",IF(H697&lt;TODAY(),"Overdue learning",IF(H697&lt;=TODAY()+30,"Due within 30 days","Scheduled")))))</f>
        <v/>
      </c>
      <c r="V697" s="8">
        <f>IF(OR(A697="",F697&lt;&gt;"Active"),"",IF(G697&lt;&gt;"Completed","Not yet completed",IF(J697="","Missing review date",IF(J697&lt;TODAY(),"Review overdue",IF(J697&lt;=TODAY()+30,"Review within 30 days","Scheduled")))))</f>
        <v/>
      </c>
      <c r="W697" s="8">
        <f>IF(OR(A697="",F697&lt;&gt;"Active"),"",IF(K697="No","Not required",IF(K697&lt;&gt;"Yes","Check requirement",IF(L697="Further support needed","Competence concern",IF(L697="Competence confirmed","Confirmed",IF(M697="","Missing assessment due",IF(M697&lt;TODAY(),"Assessment overdue","Assessment outstanding")))))))</f>
        <v/>
      </c>
      <c r="X697" s="8">
        <f>IF(OR(A697="",F697&lt;&gt;"Active"),"",IF(T697="Closed","Closed",IF(AND(T697="Not needed",Q697="",R697="",S697=""),"No action",IF(OR(Q697="",R697="",S697="",T697&lt;&gt;"Open"),"Check action details",IF(S697&lt;TODAY(),"Action overdue","Action open")))))</f>
        <v/>
      </c>
      <c r="Y697" s="8">
        <f>IF(COUNTA(A697:T697)=0,"",IF(F697="Archived","Archived",IF(OR(A697="",B697="",C697="",D697="",E697="",F697&lt;&gt;"Active",COUNTIF(Roles,B697)=0,COUNTIF(Branches,C697)=0,COUNTIF(LearningStatuses,G697)=0,COUNTIF(AssessmentRequired,K697)=0,COUNTIF(AssessmentStatuses,L697)=0,COUNTIF(ActionStatuses,T697)=0,AND(H697&lt;&gt;"",NOT(ISNUMBER(H697))),AND(I697&lt;&gt;"",OR(NOT(ISNUMBER(I697)),I697&gt;TODAY())),AND(J697&lt;&gt;"",NOT(ISNUMBER(J697))),AND(M697&lt;&gt;"",NOT(ISNUMBER(M697))),AND(N697&lt;&gt;"",OR(NOT(ISNUMBER(N697)),N697&gt;TODAY())),AND(S697&lt;&gt;"",NOT(ISNUMBER(S697))),AND(G697="Completed",OR(I697="",P697="",J697="")),AND(G697&lt;&gt;"Completed",OR(I697&lt;&gt;"",H697="")),AND(K697="No",L697&lt;&gt;"Not required"),AND(K697="Yes",OR(L697="Not required",AND(L697&lt;&gt;"Competence confirmed",M697=""))),AND(OR(L697="Competence confirmed",L697="Further support needed"),OR(N697="",O697="",P697="")),AND(L697="Further support needed",T697&lt;&gt;"Open"),X697="Check action details",AND(T697="Closed",OR(Q697="",R697="",P697=""))),"Check required fields/dates","Recorded - verify evidence")))</f>
        <v/>
      </c>
    </row>
    <row r="698" spans="1:25" ht="32" customHeight="1">
      <c r="A698" s="6"/>
      <c r="B698" s="6"/>
      <c r="C698" s="6"/>
      <c r="D698" s="6"/>
      <c r="E698" s="6"/>
      <c r="F698" s="6"/>
      <c r="G698" s="6"/>
      <c r="H698" s="7"/>
      <c r="I698" s="7"/>
      <c r="J698" s="7"/>
      <c r="K698" s="6"/>
      <c r="L698" s="6"/>
      <c r="M698" s="7"/>
      <c r="N698" s="7"/>
      <c r="O698" s="6"/>
      <c r="P698" s="6"/>
      <c r="Q698" s="6"/>
      <c r="R698" s="6"/>
      <c r="S698" s="7"/>
      <c r="T698" s="6"/>
      <c r="U698" s="8">
        <f>IF(OR(A698="",F698&lt;&gt;"Active"),"",IF(G698="Completed","Completed",IF(H698="","Missing deadline",IF(H698&lt;TODAY(),"Overdue learning",IF(H698&lt;=TODAY()+30,"Due within 30 days","Scheduled")))))</f>
        <v/>
      </c>
      <c r="V698" s="8">
        <f>IF(OR(A698="",F698&lt;&gt;"Active"),"",IF(G698&lt;&gt;"Completed","Not yet completed",IF(J698="","Missing review date",IF(J698&lt;TODAY(),"Review overdue",IF(J698&lt;=TODAY()+30,"Review within 30 days","Scheduled")))))</f>
        <v/>
      </c>
      <c r="W698" s="8">
        <f>IF(OR(A698="",F698&lt;&gt;"Active"),"",IF(K698="No","Not required",IF(K698&lt;&gt;"Yes","Check requirement",IF(L698="Further support needed","Competence concern",IF(L698="Competence confirmed","Confirmed",IF(M698="","Missing assessment due",IF(M698&lt;TODAY(),"Assessment overdue","Assessment outstanding")))))))</f>
        <v/>
      </c>
      <c r="X698" s="8">
        <f>IF(OR(A698="",F698&lt;&gt;"Active"),"",IF(T698="Closed","Closed",IF(AND(T698="Not needed",Q698="",R698="",S698=""),"No action",IF(OR(Q698="",R698="",S698="",T698&lt;&gt;"Open"),"Check action details",IF(S698&lt;TODAY(),"Action overdue","Action open")))))</f>
        <v/>
      </c>
      <c r="Y698" s="8">
        <f>IF(COUNTA(A698:T698)=0,"",IF(F698="Archived","Archived",IF(OR(A698="",B698="",C698="",D698="",E698="",F698&lt;&gt;"Active",COUNTIF(Roles,B698)=0,COUNTIF(Branches,C698)=0,COUNTIF(LearningStatuses,G698)=0,COUNTIF(AssessmentRequired,K698)=0,COUNTIF(AssessmentStatuses,L698)=0,COUNTIF(ActionStatuses,T698)=0,AND(H698&lt;&gt;"",NOT(ISNUMBER(H698))),AND(I698&lt;&gt;"",OR(NOT(ISNUMBER(I698)),I698&gt;TODAY())),AND(J698&lt;&gt;"",NOT(ISNUMBER(J698))),AND(M698&lt;&gt;"",NOT(ISNUMBER(M698))),AND(N698&lt;&gt;"",OR(NOT(ISNUMBER(N698)),N698&gt;TODAY())),AND(S698&lt;&gt;"",NOT(ISNUMBER(S698))),AND(G698="Completed",OR(I698="",P698="",J698="")),AND(G698&lt;&gt;"Completed",OR(I698&lt;&gt;"",H698="")),AND(K698="No",L698&lt;&gt;"Not required"),AND(K698="Yes",OR(L698="Not required",AND(L698&lt;&gt;"Competence confirmed",M698=""))),AND(OR(L698="Competence confirmed",L698="Further support needed"),OR(N698="",O698="",P698="")),AND(L698="Further support needed",T698&lt;&gt;"Open"),X698="Check action details",AND(T698="Closed",OR(Q698="",R698="",P698=""))),"Check required fields/dates","Recorded - verify evidence")))</f>
        <v/>
      </c>
    </row>
    <row r="699" spans="1:25" ht="32" customHeight="1">
      <c r="A699" s="6"/>
      <c r="B699" s="6"/>
      <c r="C699" s="6"/>
      <c r="D699" s="6"/>
      <c r="E699" s="6"/>
      <c r="F699" s="6"/>
      <c r="G699" s="6"/>
      <c r="H699" s="7"/>
      <c r="I699" s="7"/>
      <c r="J699" s="7"/>
      <c r="K699" s="6"/>
      <c r="L699" s="6"/>
      <c r="M699" s="7"/>
      <c r="N699" s="7"/>
      <c r="O699" s="6"/>
      <c r="P699" s="6"/>
      <c r="Q699" s="6"/>
      <c r="R699" s="6"/>
      <c r="S699" s="7"/>
      <c r="T699" s="6"/>
      <c r="U699" s="8">
        <f>IF(OR(A699="",F699&lt;&gt;"Active"),"",IF(G699="Completed","Completed",IF(H699="","Missing deadline",IF(H699&lt;TODAY(),"Overdue learning",IF(H699&lt;=TODAY()+30,"Due within 30 days","Scheduled")))))</f>
        <v/>
      </c>
      <c r="V699" s="8">
        <f>IF(OR(A699="",F699&lt;&gt;"Active"),"",IF(G699&lt;&gt;"Completed","Not yet completed",IF(J699="","Missing review date",IF(J699&lt;TODAY(),"Review overdue",IF(J699&lt;=TODAY()+30,"Review within 30 days","Scheduled")))))</f>
        <v/>
      </c>
      <c r="W699" s="8">
        <f>IF(OR(A699="",F699&lt;&gt;"Active"),"",IF(K699="No","Not required",IF(K699&lt;&gt;"Yes","Check requirement",IF(L699="Further support needed","Competence concern",IF(L699="Competence confirmed","Confirmed",IF(M699="","Missing assessment due",IF(M699&lt;TODAY(),"Assessment overdue","Assessment outstanding")))))))</f>
        <v/>
      </c>
      <c r="X699" s="8">
        <f>IF(OR(A699="",F699&lt;&gt;"Active"),"",IF(T699="Closed","Closed",IF(AND(T699="Not needed",Q699="",R699="",S699=""),"No action",IF(OR(Q699="",R699="",S699="",T699&lt;&gt;"Open"),"Check action details",IF(S699&lt;TODAY(),"Action overdue","Action open")))))</f>
        <v/>
      </c>
      <c r="Y699" s="8">
        <f>IF(COUNTA(A699:T699)=0,"",IF(F699="Archived","Archived",IF(OR(A699="",B699="",C699="",D699="",E699="",F699&lt;&gt;"Active",COUNTIF(Roles,B699)=0,COUNTIF(Branches,C699)=0,COUNTIF(LearningStatuses,G699)=0,COUNTIF(AssessmentRequired,K699)=0,COUNTIF(AssessmentStatuses,L699)=0,COUNTIF(ActionStatuses,T699)=0,AND(H699&lt;&gt;"",NOT(ISNUMBER(H699))),AND(I699&lt;&gt;"",OR(NOT(ISNUMBER(I699)),I699&gt;TODAY())),AND(J699&lt;&gt;"",NOT(ISNUMBER(J699))),AND(M699&lt;&gt;"",NOT(ISNUMBER(M699))),AND(N699&lt;&gt;"",OR(NOT(ISNUMBER(N699)),N699&gt;TODAY())),AND(S699&lt;&gt;"",NOT(ISNUMBER(S699))),AND(G699="Completed",OR(I699="",P699="",J699="")),AND(G699&lt;&gt;"Completed",OR(I699&lt;&gt;"",H699="")),AND(K699="No",L699&lt;&gt;"Not required"),AND(K699="Yes",OR(L699="Not required",AND(L699&lt;&gt;"Competence confirmed",M699=""))),AND(OR(L699="Competence confirmed",L699="Further support needed"),OR(N699="",O699="",P699="")),AND(L699="Further support needed",T699&lt;&gt;"Open"),X699="Check action details",AND(T699="Closed",OR(Q699="",R699="",P699=""))),"Check required fields/dates","Recorded - verify evidence")))</f>
        <v/>
      </c>
    </row>
    <row r="700" spans="1:25" ht="32" customHeight="1">
      <c r="A700" s="6"/>
      <c r="B700" s="6"/>
      <c r="C700" s="6"/>
      <c r="D700" s="6"/>
      <c r="E700" s="6"/>
      <c r="F700" s="6"/>
      <c r="G700" s="6"/>
      <c r="H700" s="7"/>
      <c r="I700" s="7"/>
      <c r="J700" s="7"/>
      <c r="K700" s="6"/>
      <c r="L700" s="6"/>
      <c r="M700" s="7"/>
      <c r="N700" s="7"/>
      <c r="O700" s="6"/>
      <c r="P700" s="6"/>
      <c r="Q700" s="6"/>
      <c r="R700" s="6"/>
      <c r="S700" s="7"/>
      <c r="T700" s="6"/>
      <c r="U700" s="8">
        <f>IF(OR(A700="",F700&lt;&gt;"Active"),"",IF(G700="Completed","Completed",IF(H700="","Missing deadline",IF(H700&lt;TODAY(),"Overdue learning",IF(H700&lt;=TODAY()+30,"Due within 30 days","Scheduled")))))</f>
        <v/>
      </c>
      <c r="V700" s="8">
        <f>IF(OR(A700="",F700&lt;&gt;"Active"),"",IF(G700&lt;&gt;"Completed","Not yet completed",IF(J700="","Missing review date",IF(J700&lt;TODAY(),"Review overdue",IF(J700&lt;=TODAY()+30,"Review within 30 days","Scheduled")))))</f>
        <v/>
      </c>
      <c r="W700" s="8">
        <f>IF(OR(A700="",F700&lt;&gt;"Active"),"",IF(K700="No","Not required",IF(K700&lt;&gt;"Yes","Check requirement",IF(L700="Further support needed","Competence concern",IF(L700="Competence confirmed","Confirmed",IF(M700="","Missing assessment due",IF(M700&lt;TODAY(),"Assessment overdue","Assessment outstanding")))))))</f>
        <v/>
      </c>
      <c r="X700" s="8">
        <f>IF(OR(A700="",F700&lt;&gt;"Active"),"",IF(T700="Closed","Closed",IF(AND(T700="Not needed",Q700="",R700="",S700=""),"No action",IF(OR(Q700="",R700="",S700="",T700&lt;&gt;"Open"),"Check action details",IF(S700&lt;TODAY(),"Action overdue","Action open")))))</f>
        <v/>
      </c>
      <c r="Y700" s="8">
        <f>IF(COUNTA(A700:T700)=0,"",IF(F700="Archived","Archived",IF(OR(A700="",B700="",C700="",D700="",E700="",F700&lt;&gt;"Active",COUNTIF(Roles,B700)=0,COUNTIF(Branches,C700)=0,COUNTIF(LearningStatuses,G700)=0,COUNTIF(AssessmentRequired,K700)=0,COUNTIF(AssessmentStatuses,L700)=0,COUNTIF(ActionStatuses,T700)=0,AND(H700&lt;&gt;"",NOT(ISNUMBER(H700))),AND(I700&lt;&gt;"",OR(NOT(ISNUMBER(I700)),I700&gt;TODAY())),AND(J700&lt;&gt;"",NOT(ISNUMBER(J700))),AND(M700&lt;&gt;"",NOT(ISNUMBER(M700))),AND(N700&lt;&gt;"",OR(NOT(ISNUMBER(N700)),N700&gt;TODAY())),AND(S700&lt;&gt;"",NOT(ISNUMBER(S700))),AND(G700="Completed",OR(I700="",P700="",J700="")),AND(G700&lt;&gt;"Completed",OR(I700&lt;&gt;"",H700="")),AND(K700="No",L700&lt;&gt;"Not required"),AND(K700="Yes",OR(L700="Not required",AND(L700&lt;&gt;"Competence confirmed",M700=""))),AND(OR(L700="Competence confirmed",L700="Further support needed"),OR(N700="",O700="",P700="")),AND(L700="Further support needed",T700&lt;&gt;"Open"),X700="Check action details",AND(T700="Closed",OR(Q700="",R700="",P700=""))),"Check required fields/dates","Recorded - verify evidence")))</f>
        <v/>
      </c>
    </row>
    <row r="701" spans="1:25" ht="32" customHeight="1">
      <c r="A701" s="6"/>
      <c r="B701" s="6"/>
      <c r="C701" s="6"/>
      <c r="D701" s="6"/>
      <c r="E701" s="6"/>
      <c r="F701" s="6"/>
      <c r="G701" s="6"/>
      <c r="H701" s="7"/>
      <c r="I701" s="7"/>
      <c r="J701" s="7"/>
      <c r="K701" s="6"/>
      <c r="L701" s="6"/>
      <c r="M701" s="7"/>
      <c r="N701" s="7"/>
      <c r="O701" s="6"/>
      <c r="P701" s="6"/>
      <c r="Q701" s="6"/>
      <c r="R701" s="6"/>
      <c r="S701" s="7"/>
      <c r="T701" s="6"/>
      <c r="U701" s="8">
        <f>IF(OR(A701="",F701&lt;&gt;"Active"),"",IF(G701="Completed","Completed",IF(H701="","Missing deadline",IF(H701&lt;TODAY(),"Overdue learning",IF(H701&lt;=TODAY()+30,"Due within 30 days","Scheduled")))))</f>
        <v/>
      </c>
      <c r="V701" s="8">
        <f>IF(OR(A701="",F701&lt;&gt;"Active"),"",IF(G701&lt;&gt;"Completed","Not yet completed",IF(J701="","Missing review date",IF(J701&lt;TODAY(),"Review overdue",IF(J701&lt;=TODAY()+30,"Review within 30 days","Scheduled")))))</f>
        <v/>
      </c>
      <c r="W701" s="8">
        <f>IF(OR(A701="",F701&lt;&gt;"Active"),"",IF(K701="No","Not required",IF(K701&lt;&gt;"Yes","Check requirement",IF(L701="Further support needed","Competence concern",IF(L701="Competence confirmed","Confirmed",IF(M701="","Missing assessment due",IF(M701&lt;TODAY(),"Assessment overdue","Assessment outstanding")))))))</f>
        <v/>
      </c>
      <c r="X701" s="8">
        <f>IF(OR(A701="",F701&lt;&gt;"Active"),"",IF(T701="Closed","Closed",IF(AND(T701="Not needed",Q701="",R701="",S701=""),"No action",IF(OR(Q701="",R701="",S701="",T701&lt;&gt;"Open"),"Check action details",IF(S701&lt;TODAY(),"Action overdue","Action open")))))</f>
        <v/>
      </c>
      <c r="Y701" s="8">
        <f>IF(COUNTA(A701:T701)=0,"",IF(F701="Archived","Archived",IF(OR(A701="",B701="",C701="",D701="",E701="",F701&lt;&gt;"Active",COUNTIF(Roles,B701)=0,COUNTIF(Branches,C701)=0,COUNTIF(LearningStatuses,G701)=0,COUNTIF(AssessmentRequired,K701)=0,COUNTIF(AssessmentStatuses,L701)=0,COUNTIF(ActionStatuses,T701)=0,AND(H701&lt;&gt;"",NOT(ISNUMBER(H701))),AND(I701&lt;&gt;"",OR(NOT(ISNUMBER(I701)),I701&gt;TODAY())),AND(J701&lt;&gt;"",NOT(ISNUMBER(J701))),AND(M701&lt;&gt;"",NOT(ISNUMBER(M701))),AND(N701&lt;&gt;"",OR(NOT(ISNUMBER(N701)),N701&gt;TODAY())),AND(S701&lt;&gt;"",NOT(ISNUMBER(S701))),AND(G701="Completed",OR(I701="",P701="",J701="")),AND(G701&lt;&gt;"Completed",OR(I701&lt;&gt;"",H701="")),AND(K701="No",L701&lt;&gt;"Not required"),AND(K701="Yes",OR(L701="Not required",AND(L701&lt;&gt;"Competence confirmed",M701=""))),AND(OR(L701="Competence confirmed",L701="Further support needed"),OR(N701="",O701="",P701="")),AND(L701="Further support needed",T701&lt;&gt;"Open"),X701="Check action details",AND(T701="Closed",OR(Q701="",R701="",P701=""))),"Check required fields/dates","Recorded - verify evidence")))</f>
        <v/>
      </c>
    </row>
    <row r="702" spans="1:25" ht="32" customHeight="1">
      <c r="A702" s="6"/>
      <c r="B702" s="6"/>
      <c r="C702" s="6"/>
      <c r="D702" s="6"/>
      <c r="E702" s="6"/>
      <c r="F702" s="6"/>
      <c r="G702" s="6"/>
      <c r="H702" s="7"/>
      <c r="I702" s="7"/>
      <c r="J702" s="7"/>
      <c r="K702" s="6"/>
      <c r="L702" s="6"/>
      <c r="M702" s="7"/>
      <c r="N702" s="7"/>
      <c r="O702" s="6"/>
      <c r="P702" s="6"/>
      <c r="Q702" s="6"/>
      <c r="R702" s="6"/>
      <c r="S702" s="7"/>
      <c r="T702" s="6"/>
      <c r="U702" s="8">
        <f>IF(OR(A702="",F702&lt;&gt;"Active"),"",IF(G702="Completed","Completed",IF(H702="","Missing deadline",IF(H702&lt;TODAY(),"Overdue learning",IF(H702&lt;=TODAY()+30,"Due within 30 days","Scheduled")))))</f>
        <v/>
      </c>
      <c r="V702" s="8">
        <f>IF(OR(A702="",F702&lt;&gt;"Active"),"",IF(G702&lt;&gt;"Completed","Not yet completed",IF(J702="","Missing review date",IF(J702&lt;TODAY(),"Review overdue",IF(J702&lt;=TODAY()+30,"Review within 30 days","Scheduled")))))</f>
        <v/>
      </c>
      <c r="W702" s="8">
        <f>IF(OR(A702="",F702&lt;&gt;"Active"),"",IF(K702="No","Not required",IF(K702&lt;&gt;"Yes","Check requirement",IF(L702="Further support needed","Competence concern",IF(L702="Competence confirmed","Confirmed",IF(M702="","Missing assessment due",IF(M702&lt;TODAY(),"Assessment overdue","Assessment outstanding")))))))</f>
        <v/>
      </c>
      <c r="X702" s="8">
        <f>IF(OR(A702="",F702&lt;&gt;"Active"),"",IF(T702="Closed","Closed",IF(AND(T702="Not needed",Q702="",R702="",S702=""),"No action",IF(OR(Q702="",R702="",S702="",T702&lt;&gt;"Open"),"Check action details",IF(S702&lt;TODAY(),"Action overdue","Action open")))))</f>
        <v/>
      </c>
      <c r="Y702" s="8">
        <f>IF(COUNTA(A702:T702)=0,"",IF(F702="Archived","Archived",IF(OR(A702="",B702="",C702="",D702="",E702="",F702&lt;&gt;"Active",COUNTIF(Roles,B702)=0,COUNTIF(Branches,C702)=0,COUNTIF(LearningStatuses,G702)=0,COUNTIF(AssessmentRequired,K702)=0,COUNTIF(AssessmentStatuses,L702)=0,COUNTIF(ActionStatuses,T702)=0,AND(H702&lt;&gt;"",NOT(ISNUMBER(H702))),AND(I702&lt;&gt;"",OR(NOT(ISNUMBER(I702)),I702&gt;TODAY())),AND(J702&lt;&gt;"",NOT(ISNUMBER(J702))),AND(M702&lt;&gt;"",NOT(ISNUMBER(M702))),AND(N702&lt;&gt;"",OR(NOT(ISNUMBER(N702)),N702&gt;TODAY())),AND(S702&lt;&gt;"",NOT(ISNUMBER(S702))),AND(G702="Completed",OR(I702="",P702="",J702="")),AND(G702&lt;&gt;"Completed",OR(I702&lt;&gt;"",H702="")),AND(K702="No",L702&lt;&gt;"Not required"),AND(K702="Yes",OR(L702="Not required",AND(L702&lt;&gt;"Competence confirmed",M702=""))),AND(OR(L702="Competence confirmed",L702="Further support needed"),OR(N702="",O702="",P702="")),AND(L702="Further support needed",T702&lt;&gt;"Open"),X702="Check action details",AND(T702="Closed",OR(Q702="",R702="",P702=""))),"Check required fields/dates","Recorded - verify evidence")))</f>
        <v/>
      </c>
    </row>
    <row r="703" spans="1:25" ht="32" customHeight="1">
      <c r="A703" s="6"/>
      <c r="B703" s="6"/>
      <c r="C703" s="6"/>
      <c r="D703" s="6"/>
      <c r="E703" s="6"/>
      <c r="F703" s="6"/>
      <c r="G703" s="6"/>
      <c r="H703" s="7"/>
      <c r="I703" s="7"/>
      <c r="J703" s="7"/>
      <c r="K703" s="6"/>
      <c r="L703" s="6"/>
      <c r="M703" s="7"/>
      <c r="N703" s="7"/>
      <c r="O703" s="6"/>
      <c r="P703" s="6"/>
      <c r="Q703" s="6"/>
      <c r="R703" s="6"/>
      <c r="S703" s="7"/>
      <c r="T703" s="6"/>
      <c r="U703" s="8">
        <f>IF(OR(A703="",F703&lt;&gt;"Active"),"",IF(G703="Completed","Completed",IF(H703="","Missing deadline",IF(H703&lt;TODAY(),"Overdue learning",IF(H703&lt;=TODAY()+30,"Due within 30 days","Scheduled")))))</f>
        <v/>
      </c>
      <c r="V703" s="8">
        <f>IF(OR(A703="",F703&lt;&gt;"Active"),"",IF(G703&lt;&gt;"Completed","Not yet completed",IF(J703="","Missing review date",IF(J703&lt;TODAY(),"Review overdue",IF(J703&lt;=TODAY()+30,"Review within 30 days","Scheduled")))))</f>
        <v/>
      </c>
      <c r="W703" s="8">
        <f>IF(OR(A703="",F703&lt;&gt;"Active"),"",IF(K703="No","Not required",IF(K703&lt;&gt;"Yes","Check requirement",IF(L703="Further support needed","Competence concern",IF(L703="Competence confirmed","Confirmed",IF(M703="","Missing assessment due",IF(M703&lt;TODAY(),"Assessment overdue","Assessment outstanding")))))))</f>
        <v/>
      </c>
      <c r="X703" s="8">
        <f>IF(OR(A703="",F703&lt;&gt;"Active"),"",IF(T703="Closed","Closed",IF(AND(T703="Not needed",Q703="",R703="",S703=""),"No action",IF(OR(Q703="",R703="",S703="",T703&lt;&gt;"Open"),"Check action details",IF(S703&lt;TODAY(),"Action overdue","Action open")))))</f>
        <v/>
      </c>
      <c r="Y703" s="8">
        <f>IF(COUNTA(A703:T703)=0,"",IF(F703="Archived","Archived",IF(OR(A703="",B703="",C703="",D703="",E703="",F703&lt;&gt;"Active",COUNTIF(Roles,B703)=0,COUNTIF(Branches,C703)=0,COUNTIF(LearningStatuses,G703)=0,COUNTIF(AssessmentRequired,K703)=0,COUNTIF(AssessmentStatuses,L703)=0,COUNTIF(ActionStatuses,T703)=0,AND(H703&lt;&gt;"",NOT(ISNUMBER(H703))),AND(I703&lt;&gt;"",OR(NOT(ISNUMBER(I703)),I703&gt;TODAY())),AND(J703&lt;&gt;"",NOT(ISNUMBER(J703))),AND(M703&lt;&gt;"",NOT(ISNUMBER(M703))),AND(N703&lt;&gt;"",OR(NOT(ISNUMBER(N703)),N703&gt;TODAY())),AND(S703&lt;&gt;"",NOT(ISNUMBER(S703))),AND(G703="Completed",OR(I703="",P703="",J703="")),AND(G703&lt;&gt;"Completed",OR(I703&lt;&gt;"",H703="")),AND(K703="No",L703&lt;&gt;"Not required"),AND(K703="Yes",OR(L703="Not required",AND(L703&lt;&gt;"Competence confirmed",M703=""))),AND(OR(L703="Competence confirmed",L703="Further support needed"),OR(N703="",O703="",P703="")),AND(L703="Further support needed",T703&lt;&gt;"Open"),X703="Check action details",AND(T703="Closed",OR(Q703="",R703="",P703=""))),"Check required fields/dates","Recorded - verify evidence")))</f>
        <v/>
      </c>
    </row>
    <row r="704" spans="1:25" ht="32" customHeight="1">
      <c r="A704" s="6"/>
      <c r="B704" s="6"/>
      <c r="C704" s="6"/>
      <c r="D704" s="6"/>
      <c r="E704" s="6"/>
      <c r="F704" s="6"/>
      <c r="G704" s="6"/>
      <c r="H704" s="7"/>
      <c r="I704" s="7"/>
      <c r="J704" s="7"/>
      <c r="K704" s="6"/>
      <c r="L704" s="6"/>
      <c r="M704" s="7"/>
      <c r="N704" s="7"/>
      <c r="O704" s="6"/>
      <c r="P704" s="6"/>
      <c r="Q704" s="6"/>
      <c r="R704" s="6"/>
      <c r="S704" s="7"/>
      <c r="T704" s="6"/>
      <c r="U704" s="8">
        <f>IF(OR(A704="",F704&lt;&gt;"Active"),"",IF(G704="Completed","Completed",IF(H704="","Missing deadline",IF(H704&lt;TODAY(),"Overdue learning",IF(H704&lt;=TODAY()+30,"Due within 30 days","Scheduled")))))</f>
        <v/>
      </c>
      <c r="V704" s="8">
        <f>IF(OR(A704="",F704&lt;&gt;"Active"),"",IF(G704&lt;&gt;"Completed","Not yet completed",IF(J704="","Missing review date",IF(J704&lt;TODAY(),"Review overdue",IF(J704&lt;=TODAY()+30,"Review within 30 days","Scheduled")))))</f>
        <v/>
      </c>
      <c r="W704" s="8">
        <f>IF(OR(A704="",F704&lt;&gt;"Active"),"",IF(K704="No","Not required",IF(K704&lt;&gt;"Yes","Check requirement",IF(L704="Further support needed","Competence concern",IF(L704="Competence confirmed","Confirmed",IF(M704="","Missing assessment due",IF(M704&lt;TODAY(),"Assessment overdue","Assessment outstanding")))))))</f>
        <v/>
      </c>
      <c r="X704" s="8">
        <f>IF(OR(A704="",F704&lt;&gt;"Active"),"",IF(T704="Closed","Closed",IF(AND(T704="Not needed",Q704="",R704="",S704=""),"No action",IF(OR(Q704="",R704="",S704="",T704&lt;&gt;"Open"),"Check action details",IF(S704&lt;TODAY(),"Action overdue","Action open")))))</f>
        <v/>
      </c>
      <c r="Y704" s="8">
        <f>IF(COUNTA(A704:T704)=0,"",IF(F704="Archived","Archived",IF(OR(A704="",B704="",C704="",D704="",E704="",F704&lt;&gt;"Active",COUNTIF(Roles,B704)=0,COUNTIF(Branches,C704)=0,COUNTIF(LearningStatuses,G704)=0,COUNTIF(AssessmentRequired,K704)=0,COUNTIF(AssessmentStatuses,L704)=0,COUNTIF(ActionStatuses,T704)=0,AND(H704&lt;&gt;"",NOT(ISNUMBER(H704))),AND(I704&lt;&gt;"",OR(NOT(ISNUMBER(I704)),I704&gt;TODAY())),AND(J704&lt;&gt;"",NOT(ISNUMBER(J704))),AND(M704&lt;&gt;"",NOT(ISNUMBER(M704))),AND(N704&lt;&gt;"",OR(NOT(ISNUMBER(N704)),N704&gt;TODAY())),AND(S704&lt;&gt;"",NOT(ISNUMBER(S704))),AND(G704="Completed",OR(I704="",P704="",J704="")),AND(G704&lt;&gt;"Completed",OR(I704&lt;&gt;"",H704="")),AND(K704="No",L704&lt;&gt;"Not required"),AND(K704="Yes",OR(L704="Not required",AND(L704&lt;&gt;"Competence confirmed",M704=""))),AND(OR(L704="Competence confirmed",L704="Further support needed"),OR(N704="",O704="",P704="")),AND(L704="Further support needed",T704&lt;&gt;"Open"),X704="Check action details",AND(T704="Closed",OR(Q704="",R704="",P704=""))),"Check required fields/dates","Recorded - verify evidence")))</f>
        <v/>
      </c>
    </row>
    <row r="705" spans="1:25" ht="32" customHeight="1">
      <c r="A705" s="6"/>
      <c r="B705" s="6"/>
      <c r="C705" s="6"/>
      <c r="D705" s="6"/>
      <c r="E705" s="6"/>
      <c r="F705" s="6"/>
      <c r="G705" s="6"/>
      <c r="H705" s="7"/>
      <c r="I705" s="7"/>
      <c r="J705" s="7"/>
      <c r="K705" s="6"/>
      <c r="L705" s="6"/>
      <c r="M705" s="7"/>
      <c r="N705" s="7"/>
      <c r="O705" s="6"/>
      <c r="P705" s="6"/>
      <c r="Q705" s="6"/>
      <c r="R705" s="6"/>
      <c r="S705" s="7"/>
      <c r="T705" s="6"/>
      <c r="U705" s="8">
        <f>IF(OR(A705="",F705&lt;&gt;"Active"),"",IF(G705="Completed","Completed",IF(H705="","Missing deadline",IF(H705&lt;TODAY(),"Overdue learning",IF(H705&lt;=TODAY()+30,"Due within 30 days","Scheduled")))))</f>
        <v/>
      </c>
      <c r="V705" s="8">
        <f>IF(OR(A705="",F705&lt;&gt;"Active"),"",IF(G705&lt;&gt;"Completed","Not yet completed",IF(J705="","Missing review date",IF(J705&lt;TODAY(),"Review overdue",IF(J705&lt;=TODAY()+30,"Review within 30 days","Scheduled")))))</f>
        <v/>
      </c>
      <c r="W705" s="8">
        <f>IF(OR(A705="",F705&lt;&gt;"Active"),"",IF(K705="No","Not required",IF(K705&lt;&gt;"Yes","Check requirement",IF(L705="Further support needed","Competence concern",IF(L705="Competence confirmed","Confirmed",IF(M705="","Missing assessment due",IF(M705&lt;TODAY(),"Assessment overdue","Assessment outstanding")))))))</f>
        <v/>
      </c>
      <c r="X705" s="8">
        <f>IF(OR(A705="",F705&lt;&gt;"Active"),"",IF(T705="Closed","Closed",IF(AND(T705="Not needed",Q705="",R705="",S705=""),"No action",IF(OR(Q705="",R705="",S705="",T705&lt;&gt;"Open"),"Check action details",IF(S705&lt;TODAY(),"Action overdue","Action open")))))</f>
        <v/>
      </c>
      <c r="Y705" s="8">
        <f>IF(COUNTA(A705:T705)=0,"",IF(F705="Archived","Archived",IF(OR(A705="",B705="",C705="",D705="",E705="",F705&lt;&gt;"Active",COUNTIF(Roles,B705)=0,COUNTIF(Branches,C705)=0,COUNTIF(LearningStatuses,G705)=0,COUNTIF(AssessmentRequired,K705)=0,COUNTIF(AssessmentStatuses,L705)=0,COUNTIF(ActionStatuses,T705)=0,AND(H705&lt;&gt;"",NOT(ISNUMBER(H705))),AND(I705&lt;&gt;"",OR(NOT(ISNUMBER(I705)),I705&gt;TODAY())),AND(J705&lt;&gt;"",NOT(ISNUMBER(J705))),AND(M705&lt;&gt;"",NOT(ISNUMBER(M705))),AND(N705&lt;&gt;"",OR(NOT(ISNUMBER(N705)),N705&gt;TODAY())),AND(S705&lt;&gt;"",NOT(ISNUMBER(S705))),AND(G705="Completed",OR(I705="",P705="",J705="")),AND(G705&lt;&gt;"Completed",OR(I705&lt;&gt;"",H705="")),AND(K705="No",L705&lt;&gt;"Not required"),AND(K705="Yes",OR(L705="Not required",AND(L705&lt;&gt;"Competence confirmed",M705=""))),AND(OR(L705="Competence confirmed",L705="Further support needed"),OR(N705="",O705="",P705="")),AND(L705="Further support needed",T705&lt;&gt;"Open"),X705="Check action details",AND(T705="Closed",OR(Q705="",R705="",P705=""))),"Check required fields/dates","Recorded - verify evidence")))</f>
        <v/>
      </c>
    </row>
    <row r="706" spans="1:25" ht="32" customHeight="1">
      <c r="A706" s="6"/>
      <c r="B706" s="6"/>
      <c r="C706" s="6"/>
      <c r="D706" s="6"/>
      <c r="E706" s="6"/>
      <c r="F706" s="6"/>
      <c r="G706" s="6"/>
      <c r="H706" s="7"/>
      <c r="I706" s="7"/>
      <c r="J706" s="7"/>
      <c r="K706" s="6"/>
      <c r="L706" s="6"/>
      <c r="M706" s="7"/>
      <c r="N706" s="7"/>
      <c r="O706" s="6"/>
      <c r="P706" s="6"/>
      <c r="Q706" s="6"/>
      <c r="R706" s="6"/>
      <c r="S706" s="7"/>
      <c r="T706" s="6"/>
      <c r="U706" s="8">
        <f>IF(OR(A706="",F706&lt;&gt;"Active"),"",IF(G706="Completed","Completed",IF(H706="","Missing deadline",IF(H706&lt;TODAY(),"Overdue learning",IF(H706&lt;=TODAY()+30,"Due within 30 days","Scheduled")))))</f>
        <v/>
      </c>
      <c r="V706" s="8">
        <f>IF(OR(A706="",F706&lt;&gt;"Active"),"",IF(G706&lt;&gt;"Completed","Not yet completed",IF(J706="","Missing review date",IF(J706&lt;TODAY(),"Review overdue",IF(J706&lt;=TODAY()+30,"Review within 30 days","Scheduled")))))</f>
        <v/>
      </c>
      <c r="W706" s="8">
        <f>IF(OR(A706="",F706&lt;&gt;"Active"),"",IF(K706="No","Not required",IF(K706&lt;&gt;"Yes","Check requirement",IF(L706="Further support needed","Competence concern",IF(L706="Competence confirmed","Confirmed",IF(M706="","Missing assessment due",IF(M706&lt;TODAY(),"Assessment overdue","Assessment outstanding")))))))</f>
        <v/>
      </c>
      <c r="X706" s="8">
        <f>IF(OR(A706="",F706&lt;&gt;"Active"),"",IF(T706="Closed","Closed",IF(AND(T706="Not needed",Q706="",R706="",S706=""),"No action",IF(OR(Q706="",R706="",S706="",T706&lt;&gt;"Open"),"Check action details",IF(S706&lt;TODAY(),"Action overdue","Action open")))))</f>
        <v/>
      </c>
      <c r="Y706" s="8">
        <f>IF(COUNTA(A706:T706)=0,"",IF(F706="Archived","Archived",IF(OR(A706="",B706="",C706="",D706="",E706="",F706&lt;&gt;"Active",COUNTIF(Roles,B706)=0,COUNTIF(Branches,C706)=0,COUNTIF(LearningStatuses,G706)=0,COUNTIF(AssessmentRequired,K706)=0,COUNTIF(AssessmentStatuses,L706)=0,COUNTIF(ActionStatuses,T706)=0,AND(H706&lt;&gt;"",NOT(ISNUMBER(H706))),AND(I706&lt;&gt;"",OR(NOT(ISNUMBER(I706)),I706&gt;TODAY())),AND(J706&lt;&gt;"",NOT(ISNUMBER(J706))),AND(M706&lt;&gt;"",NOT(ISNUMBER(M706))),AND(N706&lt;&gt;"",OR(NOT(ISNUMBER(N706)),N706&gt;TODAY())),AND(S706&lt;&gt;"",NOT(ISNUMBER(S706))),AND(G706="Completed",OR(I706="",P706="",J706="")),AND(G706&lt;&gt;"Completed",OR(I706&lt;&gt;"",H706="")),AND(K706="No",L706&lt;&gt;"Not required"),AND(K706="Yes",OR(L706="Not required",AND(L706&lt;&gt;"Competence confirmed",M706=""))),AND(OR(L706="Competence confirmed",L706="Further support needed"),OR(N706="",O706="",P706="")),AND(L706="Further support needed",T706&lt;&gt;"Open"),X706="Check action details",AND(T706="Closed",OR(Q706="",R706="",P706=""))),"Check required fields/dates","Recorded - verify evidence")))</f>
        <v/>
      </c>
    </row>
    <row r="707" spans="1:25" ht="32" customHeight="1">
      <c r="A707" s="6"/>
      <c r="B707" s="6"/>
      <c r="C707" s="6"/>
      <c r="D707" s="6"/>
      <c r="E707" s="6"/>
      <c r="F707" s="6"/>
      <c r="G707" s="6"/>
      <c r="H707" s="7"/>
      <c r="I707" s="7"/>
      <c r="J707" s="7"/>
      <c r="K707" s="6"/>
      <c r="L707" s="6"/>
      <c r="M707" s="7"/>
      <c r="N707" s="7"/>
      <c r="O707" s="6"/>
      <c r="P707" s="6"/>
      <c r="Q707" s="6"/>
      <c r="R707" s="6"/>
      <c r="S707" s="7"/>
      <c r="T707" s="6"/>
      <c r="U707" s="8">
        <f>IF(OR(A707="",F707&lt;&gt;"Active"),"",IF(G707="Completed","Completed",IF(H707="","Missing deadline",IF(H707&lt;TODAY(),"Overdue learning",IF(H707&lt;=TODAY()+30,"Due within 30 days","Scheduled")))))</f>
        <v/>
      </c>
      <c r="V707" s="8">
        <f>IF(OR(A707="",F707&lt;&gt;"Active"),"",IF(G707&lt;&gt;"Completed","Not yet completed",IF(J707="","Missing review date",IF(J707&lt;TODAY(),"Review overdue",IF(J707&lt;=TODAY()+30,"Review within 30 days","Scheduled")))))</f>
        <v/>
      </c>
      <c r="W707" s="8">
        <f>IF(OR(A707="",F707&lt;&gt;"Active"),"",IF(K707="No","Not required",IF(K707&lt;&gt;"Yes","Check requirement",IF(L707="Further support needed","Competence concern",IF(L707="Competence confirmed","Confirmed",IF(M707="","Missing assessment due",IF(M707&lt;TODAY(),"Assessment overdue","Assessment outstanding")))))))</f>
        <v/>
      </c>
      <c r="X707" s="8">
        <f>IF(OR(A707="",F707&lt;&gt;"Active"),"",IF(T707="Closed","Closed",IF(AND(T707="Not needed",Q707="",R707="",S707=""),"No action",IF(OR(Q707="",R707="",S707="",T707&lt;&gt;"Open"),"Check action details",IF(S707&lt;TODAY(),"Action overdue","Action open")))))</f>
        <v/>
      </c>
      <c r="Y707" s="8">
        <f>IF(COUNTA(A707:T707)=0,"",IF(F707="Archived","Archived",IF(OR(A707="",B707="",C707="",D707="",E707="",F707&lt;&gt;"Active",COUNTIF(Roles,B707)=0,COUNTIF(Branches,C707)=0,COUNTIF(LearningStatuses,G707)=0,COUNTIF(AssessmentRequired,K707)=0,COUNTIF(AssessmentStatuses,L707)=0,COUNTIF(ActionStatuses,T707)=0,AND(H707&lt;&gt;"",NOT(ISNUMBER(H707))),AND(I707&lt;&gt;"",OR(NOT(ISNUMBER(I707)),I707&gt;TODAY())),AND(J707&lt;&gt;"",NOT(ISNUMBER(J707))),AND(M707&lt;&gt;"",NOT(ISNUMBER(M707))),AND(N707&lt;&gt;"",OR(NOT(ISNUMBER(N707)),N707&gt;TODAY())),AND(S707&lt;&gt;"",NOT(ISNUMBER(S707))),AND(G707="Completed",OR(I707="",P707="",J707="")),AND(G707&lt;&gt;"Completed",OR(I707&lt;&gt;"",H707="")),AND(K707="No",L707&lt;&gt;"Not required"),AND(K707="Yes",OR(L707="Not required",AND(L707&lt;&gt;"Competence confirmed",M707=""))),AND(OR(L707="Competence confirmed",L707="Further support needed"),OR(N707="",O707="",P707="")),AND(L707="Further support needed",T707&lt;&gt;"Open"),X707="Check action details",AND(T707="Closed",OR(Q707="",R707="",P707=""))),"Check required fields/dates","Recorded - verify evidence")))</f>
        <v/>
      </c>
    </row>
    <row r="708" spans="1:25" ht="32" customHeight="1">
      <c r="A708" s="6"/>
      <c r="B708" s="6"/>
      <c r="C708" s="6"/>
      <c r="D708" s="6"/>
      <c r="E708" s="6"/>
      <c r="F708" s="6"/>
      <c r="G708" s="6"/>
      <c r="H708" s="7"/>
      <c r="I708" s="7"/>
      <c r="J708" s="7"/>
      <c r="K708" s="6"/>
      <c r="L708" s="6"/>
      <c r="M708" s="7"/>
      <c r="N708" s="7"/>
      <c r="O708" s="6"/>
      <c r="P708" s="6"/>
      <c r="Q708" s="6"/>
      <c r="R708" s="6"/>
      <c r="S708" s="7"/>
      <c r="T708" s="6"/>
      <c r="U708" s="8">
        <f>IF(OR(A708="",F708&lt;&gt;"Active"),"",IF(G708="Completed","Completed",IF(H708="","Missing deadline",IF(H708&lt;TODAY(),"Overdue learning",IF(H708&lt;=TODAY()+30,"Due within 30 days","Scheduled")))))</f>
        <v/>
      </c>
      <c r="V708" s="8">
        <f>IF(OR(A708="",F708&lt;&gt;"Active"),"",IF(G708&lt;&gt;"Completed","Not yet completed",IF(J708="","Missing review date",IF(J708&lt;TODAY(),"Review overdue",IF(J708&lt;=TODAY()+30,"Review within 30 days","Scheduled")))))</f>
        <v/>
      </c>
      <c r="W708" s="8">
        <f>IF(OR(A708="",F708&lt;&gt;"Active"),"",IF(K708="No","Not required",IF(K708&lt;&gt;"Yes","Check requirement",IF(L708="Further support needed","Competence concern",IF(L708="Competence confirmed","Confirmed",IF(M708="","Missing assessment due",IF(M708&lt;TODAY(),"Assessment overdue","Assessment outstanding")))))))</f>
        <v/>
      </c>
      <c r="X708" s="8">
        <f>IF(OR(A708="",F708&lt;&gt;"Active"),"",IF(T708="Closed","Closed",IF(AND(T708="Not needed",Q708="",R708="",S708=""),"No action",IF(OR(Q708="",R708="",S708="",T708&lt;&gt;"Open"),"Check action details",IF(S708&lt;TODAY(),"Action overdue","Action open")))))</f>
        <v/>
      </c>
      <c r="Y708" s="8">
        <f>IF(COUNTA(A708:T708)=0,"",IF(F708="Archived","Archived",IF(OR(A708="",B708="",C708="",D708="",E708="",F708&lt;&gt;"Active",COUNTIF(Roles,B708)=0,COUNTIF(Branches,C708)=0,COUNTIF(LearningStatuses,G708)=0,COUNTIF(AssessmentRequired,K708)=0,COUNTIF(AssessmentStatuses,L708)=0,COUNTIF(ActionStatuses,T708)=0,AND(H708&lt;&gt;"",NOT(ISNUMBER(H708))),AND(I708&lt;&gt;"",OR(NOT(ISNUMBER(I708)),I708&gt;TODAY())),AND(J708&lt;&gt;"",NOT(ISNUMBER(J708))),AND(M708&lt;&gt;"",NOT(ISNUMBER(M708))),AND(N708&lt;&gt;"",OR(NOT(ISNUMBER(N708)),N708&gt;TODAY())),AND(S708&lt;&gt;"",NOT(ISNUMBER(S708))),AND(G708="Completed",OR(I708="",P708="",J708="")),AND(G708&lt;&gt;"Completed",OR(I708&lt;&gt;"",H708="")),AND(K708="No",L708&lt;&gt;"Not required"),AND(K708="Yes",OR(L708="Not required",AND(L708&lt;&gt;"Competence confirmed",M708=""))),AND(OR(L708="Competence confirmed",L708="Further support needed"),OR(N708="",O708="",P708="")),AND(L708="Further support needed",T708&lt;&gt;"Open"),X708="Check action details",AND(T708="Closed",OR(Q708="",R708="",P708=""))),"Check required fields/dates","Recorded - verify evidence")))</f>
        <v/>
      </c>
    </row>
    <row r="709" spans="1:25" ht="32" customHeight="1">
      <c r="A709" s="6"/>
      <c r="B709" s="6"/>
      <c r="C709" s="6"/>
      <c r="D709" s="6"/>
      <c r="E709" s="6"/>
      <c r="F709" s="6"/>
      <c r="G709" s="6"/>
      <c r="H709" s="7"/>
      <c r="I709" s="7"/>
      <c r="J709" s="7"/>
      <c r="K709" s="6"/>
      <c r="L709" s="6"/>
      <c r="M709" s="7"/>
      <c r="N709" s="7"/>
      <c r="O709" s="6"/>
      <c r="P709" s="6"/>
      <c r="Q709" s="6"/>
      <c r="R709" s="6"/>
      <c r="S709" s="7"/>
      <c r="T709" s="6"/>
      <c r="U709" s="8">
        <f>IF(OR(A709="",F709&lt;&gt;"Active"),"",IF(G709="Completed","Completed",IF(H709="","Missing deadline",IF(H709&lt;TODAY(),"Overdue learning",IF(H709&lt;=TODAY()+30,"Due within 30 days","Scheduled")))))</f>
        <v/>
      </c>
      <c r="V709" s="8">
        <f>IF(OR(A709="",F709&lt;&gt;"Active"),"",IF(G709&lt;&gt;"Completed","Not yet completed",IF(J709="","Missing review date",IF(J709&lt;TODAY(),"Review overdue",IF(J709&lt;=TODAY()+30,"Review within 30 days","Scheduled")))))</f>
        <v/>
      </c>
      <c r="W709" s="8">
        <f>IF(OR(A709="",F709&lt;&gt;"Active"),"",IF(K709="No","Not required",IF(K709&lt;&gt;"Yes","Check requirement",IF(L709="Further support needed","Competence concern",IF(L709="Competence confirmed","Confirmed",IF(M709="","Missing assessment due",IF(M709&lt;TODAY(),"Assessment overdue","Assessment outstanding")))))))</f>
        <v/>
      </c>
      <c r="X709" s="8">
        <f>IF(OR(A709="",F709&lt;&gt;"Active"),"",IF(T709="Closed","Closed",IF(AND(T709="Not needed",Q709="",R709="",S709=""),"No action",IF(OR(Q709="",R709="",S709="",T709&lt;&gt;"Open"),"Check action details",IF(S709&lt;TODAY(),"Action overdue","Action open")))))</f>
        <v/>
      </c>
      <c r="Y709" s="8">
        <f>IF(COUNTA(A709:T709)=0,"",IF(F709="Archived","Archived",IF(OR(A709="",B709="",C709="",D709="",E709="",F709&lt;&gt;"Active",COUNTIF(Roles,B709)=0,COUNTIF(Branches,C709)=0,COUNTIF(LearningStatuses,G709)=0,COUNTIF(AssessmentRequired,K709)=0,COUNTIF(AssessmentStatuses,L709)=0,COUNTIF(ActionStatuses,T709)=0,AND(H709&lt;&gt;"",NOT(ISNUMBER(H709))),AND(I709&lt;&gt;"",OR(NOT(ISNUMBER(I709)),I709&gt;TODAY())),AND(J709&lt;&gt;"",NOT(ISNUMBER(J709))),AND(M709&lt;&gt;"",NOT(ISNUMBER(M709))),AND(N709&lt;&gt;"",OR(NOT(ISNUMBER(N709)),N709&gt;TODAY())),AND(S709&lt;&gt;"",NOT(ISNUMBER(S709))),AND(G709="Completed",OR(I709="",P709="",J709="")),AND(G709&lt;&gt;"Completed",OR(I709&lt;&gt;"",H709="")),AND(K709="No",L709&lt;&gt;"Not required"),AND(K709="Yes",OR(L709="Not required",AND(L709&lt;&gt;"Competence confirmed",M709=""))),AND(OR(L709="Competence confirmed",L709="Further support needed"),OR(N709="",O709="",P709="")),AND(L709="Further support needed",T709&lt;&gt;"Open"),X709="Check action details",AND(T709="Closed",OR(Q709="",R709="",P709=""))),"Check required fields/dates","Recorded - verify evidence")))</f>
        <v/>
      </c>
    </row>
    <row r="710" spans="1:25" ht="32" customHeight="1">
      <c r="A710" s="6"/>
      <c r="B710" s="6"/>
      <c r="C710" s="6"/>
      <c r="D710" s="6"/>
      <c r="E710" s="6"/>
      <c r="F710" s="6"/>
      <c r="G710" s="6"/>
      <c r="H710" s="7"/>
      <c r="I710" s="7"/>
      <c r="J710" s="7"/>
      <c r="K710" s="6"/>
      <c r="L710" s="6"/>
      <c r="M710" s="7"/>
      <c r="N710" s="7"/>
      <c r="O710" s="6"/>
      <c r="P710" s="6"/>
      <c r="Q710" s="6"/>
      <c r="R710" s="6"/>
      <c r="S710" s="7"/>
      <c r="T710" s="6"/>
      <c r="U710" s="8">
        <f>IF(OR(A710="",F710&lt;&gt;"Active"),"",IF(G710="Completed","Completed",IF(H710="","Missing deadline",IF(H710&lt;TODAY(),"Overdue learning",IF(H710&lt;=TODAY()+30,"Due within 30 days","Scheduled")))))</f>
        <v/>
      </c>
      <c r="V710" s="8">
        <f>IF(OR(A710="",F710&lt;&gt;"Active"),"",IF(G710&lt;&gt;"Completed","Not yet completed",IF(J710="","Missing review date",IF(J710&lt;TODAY(),"Review overdue",IF(J710&lt;=TODAY()+30,"Review within 30 days","Scheduled")))))</f>
        <v/>
      </c>
      <c r="W710" s="8">
        <f>IF(OR(A710="",F710&lt;&gt;"Active"),"",IF(K710="No","Not required",IF(K710&lt;&gt;"Yes","Check requirement",IF(L710="Further support needed","Competence concern",IF(L710="Competence confirmed","Confirmed",IF(M710="","Missing assessment due",IF(M710&lt;TODAY(),"Assessment overdue","Assessment outstanding")))))))</f>
        <v/>
      </c>
      <c r="X710" s="8">
        <f>IF(OR(A710="",F710&lt;&gt;"Active"),"",IF(T710="Closed","Closed",IF(AND(T710="Not needed",Q710="",R710="",S710=""),"No action",IF(OR(Q710="",R710="",S710="",T710&lt;&gt;"Open"),"Check action details",IF(S710&lt;TODAY(),"Action overdue","Action open")))))</f>
        <v/>
      </c>
      <c r="Y710" s="8">
        <f>IF(COUNTA(A710:T710)=0,"",IF(F710="Archived","Archived",IF(OR(A710="",B710="",C710="",D710="",E710="",F710&lt;&gt;"Active",COUNTIF(Roles,B710)=0,COUNTIF(Branches,C710)=0,COUNTIF(LearningStatuses,G710)=0,COUNTIF(AssessmentRequired,K710)=0,COUNTIF(AssessmentStatuses,L710)=0,COUNTIF(ActionStatuses,T710)=0,AND(H710&lt;&gt;"",NOT(ISNUMBER(H710))),AND(I710&lt;&gt;"",OR(NOT(ISNUMBER(I710)),I710&gt;TODAY())),AND(J710&lt;&gt;"",NOT(ISNUMBER(J710))),AND(M710&lt;&gt;"",NOT(ISNUMBER(M710))),AND(N710&lt;&gt;"",OR(NOT(ISNUMBER(N710)),N710&gt;TODAY())),AND(S710&lt;&gt;"",NOT(ISNUMBER(S710))),AND(G710="Completed",OR(I710="",P710="",J710="")),AND(G710&lt;&gt;"Completed",OR(I710&lt;&gt;"",H710="")),AND(K710="No",L710&lt;&gt;"Not required"),AND(K710="Yes",OR(L710="Not required",AND(L710&lt;&gt;"Competence confirmed",M710=""))),AND(OR(L710="Competence confirmed",L710="Further support needed"),OR(N710="",O710="",P710="")),AND(L710="Further support needed",T710&lt;&gt;"Open"),X710="Check action details",AND(T710="Closed",OR(Q710="",R710="",P710=""))),"Check required fields/dates","Recorded - verify evidence")))</f>
        <v/>
      </c>
    </row>
    <row r="711" spans="1:25" ht="32" customHeight="1">
      <c r="A711" s="6"/>
      <c r="B711" s="6"/>
      <c r="C711" s="6"/>
      <c r="D711" s="6"/>
      <c r="E711" s="6"/>
      <c r="F711" s="6"/>
      <c r="G711" s="6"/>
      <c r="H711" s="7"/>
      <c r="I711" s="7"/>
      <c r="J711" s="7"/>
      <c r="K711" s="6"/>
      <c r="L711" s="6"/>
      <c r="M711" s="7"/>
      <c r="N711" s="7"/>
      <c r="O711" s="6"/>
      <c r="P711" s="6"/>
      <c r="Q711" s="6"/>
      <c r="R711" s="6"/>
      <c r="S711" s="7"/>
      <c r="T711" s="6"/>
      <c r="U711" s="8">
        <f>IF(OR(A711="",F711&lt;&gt;"Active"),"",IF(G711="Completed","Completed",IF(H711="","Missing deadline",IF(H711&lt;TODAY(),"Overdue learning",IF(H711&lt;=TODAY()+30,"Due within 30 days","Scheduled")))))</f>
        <v/>
      </c>
      <c r="V711" s="8">
        <f>IF(OR(A711="",F711&lt;&gt;"Active"),"",IF(G711&lt;&gt;"Completed","Not yet completed",IF(J711="","Missing review date",IF(J711&lt;TODAY(),"Review overdue",IF(J711&lt;=TODAY()+30,"Review within 30 days","Scheduled")))))</f>
        <v/>
      </c>
      <c r="W711" s="8">
        <f>IF(OR(A711="",F711&lt;&gt;"Active"),"",IF(K711="No","Not required",IF(K711&lt;&gt;"Yes","Check requirement",IF(L711="Further support needed","Competence concern",IF(L711="Competence confirmed","Confirmed",IF(M711="","Missing assessment due",IF(M711&lt;TODAY(),"Assessment overdue","Assessment outstanding")))))))</f>
        <v/>
      </c>
      <c r="X711" s="8">
        <f>IF(OR(A711="",F711&lt;&gt;"Active"),"",IF(T711="Closed","Closed",IF(AND(T711="Not needed",Q711="",R711="",S711=""),"No action",IF(OR(Q711="",R711="",S711="",T711&lt;&gt;"Open"),"Check action details",IF(S711&lt;TODAY(),"Action overdue","Action open")))))</f>
        <v/>
      </c>
      <c r="Y711" s="8">
        <f>IF(COUNTA(A711:T711)=0,"",IF(F711="Archived","Archived",IF(OR(A711="",B711="",C711="",D711="",E711="",F711&lt;&gt;"Active",COUNTIF(Roles,B711)=0,COUNTIF(Branches,C711)=0,COUNTIF(LearningStatuses,G711)=0,COUNTIF(AssessmentRequired,K711)=0,COUNTIF(AssessmentStatuses,L711)=0,COUNTIF(ActionStatuses,T711)=0,AND(H711&lt;&gt;"",NOT(ISNUMBER(H711))),AND(I711&lt;&gt;"",OR(NOT(ISNUMBER(I711)),I711&gt;TODAY())),AND(J711&lt;&gt;"",NOT(ISNUMBER(J711))),AND(M711&lt;&gt;"",NOT(ISNUMBER(M711))),AND(N711&lt;&gt;"",OR(NOT(ISNUMBER(N711)),N711&gt;TODAY())),AND(S711&lt;&gt;"",NOT(ISNUMBER(S711))),AND(G711="Completed",OR(I711="",P711="",J711="")),AND(G711&lt;&gt;"Completed",OR(I711&lt;&gt;"",H711="")),AND(K711="No",L711&lt;&gt;"Not required"),AND(K711="Yes",OR(L711="Not required",AND(L711&lt;&gt;"Competence confirmed",M711=""))),AND(OR(L711="Competence confirmed",L711="Further support needed"),OR(N711="",O711="",P711="")),AND(L711="Further support needed",T711&lt;&gt;"Open"),X711="Check action details",AND(T711="Closed",OR(Q711="",R711="",P711=""))),"Check required fields/dates","Recorded - verify evidence")))</f>
        <v/>
      </c>
    </row>
    <row r="712" spans="1:25" ht="32" customHeight="1">
      <c r="A712" s="6"/>
      <c r="B712" s="6"/>
      <c r="C712" s="6"/>
      <c r="D712" s="6"/>
      <c r="E712" s="6"/>
      <c r="F712" s="6"/>
      <c r="G712" s="6"/>
      <c r="H712" s="7"/>
      <c r="I712" s="7"/>
      <c r="J712" s="7"/>
      <c r="K712" s="6"/>
      <c r="L712" s="6"/>
      <c r="M712" s="7"/>
      <c r="N712" s="7"/>
      <c r="O712" s="6"/>
      <c r="P712" s="6"/>
      <c r="Q712" s="6"/>
      <c r="R712" s="6"/>
      <c r="S712" s="7"/>
      <c r="T712" s="6"/>
      <c r="U712" s="8">
        <f>IF(OR(A712="",F712&lt;&gt;"Active"),"",IF(G712="Completed","Completed",IF(H712="","Missing deadline",IF(H712&lt;TODAY(),"Overdue learning",IF(H712&lt;=TODAY()+30,"Due within 30 days","Scheduled")))))</f>
        <v/>
      </c>
      <c r="V712" s="8">
        <f>IF(OR(A712="",F712&lt;&gt;"Active"),"",IF(G712&lt;&gt;"Completed","Not yet completed",IF(J712="","Missing review date",IF(J712&lt;TODAY(),"Review overdue",IF(J712&lt;=TODAY()+30,"Review within 30 days","Scheduled")))))</f>
        <v/>
      </c>
      <c r="W712" s="8">
        <f>IF(OR(A712="",F712&lt;&gt;"Active"),"",IF(K712="No","Not required",IF(K712&lt;&gt;"Yes","Check requirement",IF(L712="Further support needed","Competence concern",IF(L712="Competence confirmed","Confirmed",IF(M712="","Missing assessment due",IF(M712&lt;TODAY(),"Assessment overdue","Assessment outstanding")))))))</f>
        <v/>
      </c>
      <c r="X712" s="8">
        <f>IF(OR(A712="",F712&lt;&gt;"Active"),"",IF(T712="Closed","Closed",IF(AND(T712="Not needed",Q712="",R712="",S712=""),"No action",IF(OR(Q712="",R712="",S712="",T712&lt;&gt;"Open"),"Check action details",IF(S712&lt;TODAY(),"Action overdue","Action open")))))</f>
        <v/>
      </c>
      <c r="Y712" s="8">
        <f>IF(COUNTA(A712:T712)=0,"",IF(F712="Archived","Archived",IF(OR(A712="",B712="",C712="",D712="",E712="",F712&lt;&gt;"Active",COUNTIF(Roles,B712)=0,COUNTIF(Branches,C712)=0,COUNTIF(LearningStatuses,G712)=0,COUNTIF(AssessmentRequired,K712)=0,COUNTIF(AssessmentStatuses,L712)=0,COUNTIF(ActionStatuses,T712)=0,AND(H712&lt;&gt;"",NOT(ISNUMBER(H712))),AND(I712&lt;&gt;"",OR(NOT(ISNUMBER(I712)),I712&gt;TODAY())),AND(J712&lt;&gt;"",NOT(ISNUMBER(J712))),AND(M712&lt;&gt;"",NOT(ISNUMBER(M712))),AND(N712&lt;&gt;"",OR(NOT(ISNUMBER(N712)),N712&gt;TODAY())),AND(S712&lt;&gt;"",NOT(ISNUMBER(S712))),AND(G712="Completed",OR(I712="",P712="",J712="")),AND(G712&lt;&gt;"Completed",OR(I712&lt;&gt;"",H712="")),AND(K712="No",L712&lt;&gt;"Not required"),AND(K712="Yes",OR(L712="Not required",AND(L712&lt;&gt;"Competence confirmed",M712=""))),AND(OR(L712="Competence confirmed",L712="Further support needed"),OR(N712="",O712="",P712="")),AND(L712="Further support needed",T712&lt;&gt;"Open"),X712="Check action details",AND(T712="Closed",OR(Q712="",R712="",P712=""))),"Check required fields/dates","Recorded - verify evidence")))</f>
        <v/>
      </c>
    </row>
    <row r="713" spans="1:25" ht="32" customHeight="1">
      <c r="A713" s="6"/>
      <c r="B713" s="6"/>
      <c r="C713" s="6"/>
      <c r="D713" s="6"/>
      <c r="E713" s="6"/>
      <c r="F713" s="6"/>
      <c r="G713" s="6"/>
      <c r="H713" s="7"/>
      <c r="I713" s="7"/>
      <c r="J713" s="7"/>
      <c r="K713" s="6"/>
      <c r="L713" s="6"/>
      <c r="M713" s="7"/>
      <c r="N713" s="7"/>
      <c r="O713" s="6"/>
      <c r="P713" s="6"/>
      <c r="Q713" s="6"/>
      <c r="R713" s="6"/>
      <c r="S713" s="7"/>
      <c r="T713" s="6"/>
      <c r="U713" s="8">
        <f>IF(OR(A713="",F713&lt;&gt;"Active"),"",IF(G713="Completed","Completed",IF(H713="","Missing deadline",IF(H713&lt;TODAY(),"Overdue learning",IF(H713&lt;=TODAY()+30,"Due within 30 days","Scheduled")))))</f>
        <v/>
      </c>
      <c r="V713" s="8">
        <f>IF(OR(A713="",F713&lt;&gt;"Active"),"",IF(G713&lt;&gt;"Completed","Not yet completed",IF(J713="","Missing review date",IF(J713&lt;TODAY(),"Review overdue",IF(J713&lt;=TODAY()+30,"Review within 30 days","Scheduled")))))</f>
        <v/>
      </c>
      <c r="W713" s="8">
        <f>IF(OR(A713="",F713&lt;&gt;"Active"),"",IF(K713="No","Not required",IF(K713&lt;&gt;"Yes","Check requirement",IF(L713="Further support needed","Competence concern",IF(L713="Competence confirmed","Confirmed",IF(M713="","Missing assessment due",IF(M713&lt;TODAY(),"Assessment overdue","Assessment outstanding")))))))</f>
        <v/>
      </c>
      <c r="X713" s="8">
        <f>IF(OR(A713="",F713&lt;&gt;"Active"),"",IF(T713="Closed","Closed",IF(AND(T713="Not needed",Q713="",R713="",S713=""),"No action",IF(OR(Q713="",R713="",S713="",T713&lt;&gt;"Open"),"Check action details",IF(S713&lt;TODAY(),"Action overdue","Action open")))))</f>
        <v/>
      </c>
      <c r="Y713" s="8">
        <f>IF(COUNTA(A713:T713)=0,"",IF(F713="Archived","Archived",IF(OR(A713="",B713="",C713="",D713="",E713="",F713&lt;&gt;"Active",COUNTIF(Roles,B713)=0,COUNTIF(Branches,C713)=0,COUNTIF(LearningStatuses,G713)=0,COUNTIF(AssessmentRequired,K713)=0,COUNTIF(AssessmentStatuses,L713)=0,COUNTIF(ActionStatuses,T713)=0,AND(H713&lt;&gt;"",NOT(ISNUMBER(H713))),AND(I713&lt;&gt;"",OR(NOT(ISNUMBER(I713)),I713&gt;TODAY())),AND(J713&lt;&gt;"",NOT(ISNUMBER(J713))),AND(M713&lt;&gt;"",NOT(ISNUMBER(M713))),AND(N713&lt;&gt;"",OR(NOT(ISNUMBER(N713)),N713&gt;TODAY())),AND(S713&lt;&gt;"",NOT(ISNUMBER(S713))),AND(G713="Completed",OR(I713="",P713="",J713="")),AND(G713&lt;&gt;"Completed",OR(I713&lt;&gt;"",H713="")),AND(K713="No",L713&lt;&gt;"Not required"),AND(K713="Yes",OR(L713="Not required",AND(L713&lt;&gt;"Competence confirmed",M713=""))),AND(OR(L713="Competence confirmed",L713="Further support needed"),OR(N713="",O713="",P713="")),AND(L713="Further support needed",T713&lt;&gt;"Open"),X713="Check action details",AND(T713="Closed",OR(Q713="",R713="",P713=""))),"Check required fields/dates","Recorded - verify evidence")))</f>
        <v/>
      </c>
    </row>
    <row r="714" spans="1:25" ht="32" customHeight="1">
      <c r="A714" s="6"/>
      <c r="B714" s="6"/>
      <c r="C714" s="6"/>
      <c r="D714" s="6"/>
      <c r="E714" s="6"/>
      <c r="F714" s="6"/>
      <c r="G714" s="6"/>
      <c r="H714" s="7"/>
      <c r="I714" s="7"/>
      <c r="J714" s="7"/>
      <c r="K714" s="6"/>
      <c r="L714" s="6"/>
      <c r="M714" s="7"/>
      <c r="N714" s="7"/>
      <c r="O714" s="6"/>
      <c r="P714" s="6"/>
      <c r="Q714" s="6"/>
      <c r="R714" s="6"/>
      <c r="S714" s="7"/>
      <c r="T714" s="6"/>
      <c r="U714" s="8">
        <f>IF(OR(A714="",F714&lt;&gt;"Active"),"",IF(G714="Completed","Completed",IF(H714="","Missing deadline",IF(H714&lt;TODAY(),"Overdue learning",IF(H714&lt;=TODAY()+30,"Due within 30 days","Scheduled")))))</f>
        <v/>
      </c>
      <c r="V714" s="8">
        <f>IF(OR(A714="",F714&lt;&gt;"Active"),"",IF(G714&lt;&gt;"Completed","Not yet completed",IF(J714="","Missing review date",IF(J714&lt;TODAY(),"Review overdue",IF(J714&lt;=TODAY()+30,"Review within 30 days","Scheduled")))))</f>
        <v/>
      </c>
      <c r="W714" s="8">
        <f>IF(OR(A714="",F714&lt;&gt;"Active"),"",IF(K714="No","Not required",IF(K714&lt;&gt;"Yes","Check requirement",IF(L714="Further support needed","Competence concern",IF(L714="Competence confirmed","Confirmed",IF(M714="","Missing assessment due",IF(M714&lt;TODAY(),"Assessment overdue","Assessment outstanding")))))))</f>
        <v/>
      </c>
      <c r="X714" s="8">
        <f>IF(OR(A714="",F714&lt;&gt;"Active"),"",IF(T714="Closed","Closed",IF(AND(T714="Not needed",Q714="",R714="",S714=""),"No action",IF(OR(Q714="",R714="",S714="",T714&lt;&gt;"Open"),"Check action details",IF(S714&lt;TODAY(),"Action overdue","Action open")))))</f>
        <v/>
      </c>
      <c r="Y714" s="8">
        <f>IF(COUNTA(A714:T714)=0,"",IF(F714="Archived","Archived",IF(OR(A714="",B714="",C714="",D714="",E714="",F714&lt;&gt;"Active",COUNTIF(Roles,B714)=0,COUNTIF(Branches,C714)=0,COUNTIF(LearningStatuses,G714)=0,COUNTIF(AssessmentRequired,K714)=0,COUNTIF(AssessmentStatuses,L714)=0,COUNTIF(ActionStatuses,T714)=0,AND(H714&lt;&gt;"",NOT(ISNUMBER(H714))),AND(I714&lt;&gt;"",OR(NOT(ISNUMBER(I714)),I714&gt;TODAY())),AND(J714&lt;&gt;"",NOT(ISNUMBER(J714))),AND(M714&lt;&gt;"",NOT(ISNUMBER(M714))),AND(N714&lt;&gt;"",OR(NOT(ISNUMBER(N714)),N714&gt;TODAY())),AND(S714&lt;&gt;"",NOT(ISNUMBER(S714))),AND(G714="Completed",OR(I714="",P714="",J714="")),AND(G714&lt;&gt;"Completed",OR(I714&lt;&gt;"",H714="")),AND(K714="No",L714&lt;&gt;"Not required"),AND(K714="Yes",OR(L714="Not required",AND(L714&lt;&gt;"Competence confirmed",M714=""))),AND(OR(L714="Competence confirmed",L714="Further support needed"),OR(N714="",O714="",P714="")),AND(L714="Further support needed",T714&lt;&gt;"Open"),X714="Check action details",AND(T714="Closed",OR(Q714="",R714="",P714=""))),"Check required fields/dates","Recorded - verify evidence")))</f>
        <v/>
      </c>
    </row>
    <row r="715" spans="1:25" ht="32" customHeight="1">
      <c r="A715" s="6"/>
      <c r="B715" s="6"/>
      <c r="C715" s="6"/>
      <c r="D715" s="6"/>
      <c r="E715" s="6"/>
      <c r="F715" s="6"/>
      <c r="G715" s="6"/>
      <c r="H715" s="7"/>
      <c r="I715" s="7"/>
      <c r="J715" s="7"/>
      <c r="K715" s="6"/>
      <c r="L715" s="6"/>
      <c r="M715" s="7"/>
      <c r="N715" s="7"/>
      <c r="O715" s="6"/>
      <c r="P715" s="6"/>
      <c r="Q715" s="6"/>
      <c r="R715" s="6"/>
      <c r="S715" s="7"/>
      <c r="T715" s="6"/>
      <c r="U715" s="8">
        <f>IF(OR(A715="",F715&lt;&gt;"Active"),"",IF(G715="Completed","Completed",IF(H715="","Missing deadline",IF(H715&lt;TODAY(),"Overdue learning",IF(H715&lt;=TODAY()+30,"Due within 30 days","Scheduled")))))</f>
        <v/>
      </c>
      <c r="V715" s="8">
        <f>IF(OR(A715="",F715&lt;&gt;"Active"),"",IF(G715&lt;&gt;"Completed","Not yet completed",IF(J715="","Missing review date",IF(J715&lt;TODAY(),"Review overdue",IF(J715&lt;=TODAY()+30,"Review within 30 days","Scheduled")))))</f>
        <v/>
      </c>
      <c r="W715" s="8">
        <f>IF(OR(A715="",F715&lt;&gt;"Active"),"",IF(K715="No","Not required",IF(K715&lt;&gt;"Yes","Check requirement",IF(L715="Further support needed","Competence concern",IF(L715="Competence confirmed","Confirmed",IF(M715="","Missing assessment due",IF(M715&lt;TODAY(),"Assessment overdue","Assessment outstanding")))))))</f>
        <v/>
      </c>
      <c r="X715" s="8">
        <f>IF(OR(A715="",F715&lt;&gt;"Active"),"",IF(T715="Closed","Closed",IF(AND(T715="Not needed",Q715="",R715="",S715=""),"No action",IF(OR(Q715="",R715="",S715="",T715&lt;&gt;"Open"),"Check action details",IF(S715&lt;TODAY(),"Action overdue","Action open")))))</f>
        <v/>
      </c>
      <c r="Y715" s="8">
        <f>IF(COUNTA(A715:T715)=0,"",IF(F715="Archived","Archived",IF(OR(A715="",B715="",C715="",D715="",E715="",F715&lt;&gt;"Active",COUNTIF(Roles,B715)=0,COUNTIF(Branches,C715)=0,COUNTIF(LearningStatuses,G715)=0,COUNTIF(AssessmentRequired,K715)=0,COUNTIF(AssessmentStatuses,L715)=0,COUNTIF(ActionStatuses,T715)=0,AND(H715&lt;&gt;"",NOT(ISNUMBER(H715))),AND(I715&lt;&gt;"",OR(NOT(ISNUMBER(I715)),I715&gt;TODAY())),AND(J715&lt;&gt;"",NOT(ISNUMBER(J715))),AND(M715&lt;&gt;"",NOT(ISNUMBER(M715))),AND(N715&lt;&gt;"",OR(NOT(ISNUMBER(N715)),N715&gt;TODAY())),AND(S715&lt;&gt;"",NOT(ISNUMBER(S715))),AND(G715="Completed",OR(I715="",P715="",J715="")),AND(G715&lt;&gt;"Completed",OR(I715&lt;&gt;"",H715="")),AND(K715="No",L715&lt;&gt;"Not required"),AND(K715="Yes",OR(L715="Not required",AND(L715&lt;&gt;"Competence confirmed",M715=""))),AND(OR(L715="Competence confirmed",L715="Further support needed"),OR(N715="",O715="",P715="")),AND(L715="Further support needed",T715&lt;&gt;"Open"),X715="Check action details",AND(T715="Closed",OR(Q715="",R715="",P715=""))),"Check required fields/dates","Recorded - verify evidence")))</f>
        <v/>
      </c>
    </row>
    <row r="716" spans="1:25" ht="32" customHeight="1">
      <c r="A716" s="6"/>
      <c r="B716" s="6"/>
      <c r="C716" s="6"/>
      <c r="D716" s="6"/>
      <c r="E716" s="6"/>
      <c r="F716" s="6"/>
      <c r="G716" s="6"/>
      <c r="H716" s="7"/>
      <c r="I716" s="7"/>
      <c r="J716" s="7"/>
      <c r="K716" s="6"/>
      <c r="L716" s="6"/>
      <c r="M716" s="7"/>
      <c r="N716" s="7"/>
      <c r="O716" s="6"/>
      <c r="P716" s="6"/>
      <c r="Q716" s="6"/>
      <c r="R716" s="6"/>
      <c r="S716" s="7"/>
      <c r="T716" s="6"/>
      <c r="U716" s="8">
        <f>IF(OR(A716="",F716&lt;&gt;"Active"),"",IF(G716="Completed","Completed",IF(H716="","Missing deadline",IF(H716&lt;TODAY(),"Overdue learning",IF(H716&lt;=TODAY()+30,"Due within 30 days","Scheduled")))))</f>
        <v/>
      </c>
      <c r="V716" s="8">
        <f>IF(OR(A716="",F716&lt;&gt;"Active"),"",IF(G716&lt;&gt;"Completed","Not yet completed",IF(J716="","Missing review date",IF(J716&lt;TODAY(),"Review overdue",IF(J716&lt;=TODAY()+30,"Review within 30 days","Scheduled")))))</f>
        <v/>
      </c>
      <c r="W716" s="8">
        <f>IF(OR(A716="",F716&lt;&gt;"Active"),"",IF(K716="No","Not required",IF(K716&lt;&gt;"Yes","Check requirement",IF(L716="Further support needed","Competence concern",IF(L716="Competence confirmed","Confirmed",IF(M716="","Missing assessment due",IF(M716&lt;TODAY(),"Assessment overdue","Assessment outstanding")))))))</f>
        <v/>
      </c>
      <c r="X716" s="8">
        <f>IF(OR(A716="",F716&lt;&gt;"Active"),"",IF(T716="Closed","Closed",IF(AND(T716="Not needed",Q716="",R716="",S716=""),"No action",IF(OR(Q716="",R716="",S716="",T716&lt;&gt;"Open"),"Check action details",IF(S716&lt;TODAY(),"Action overdue","Action open")))))</f>
        <v/>
      </c>
      <c r="Y716" s="8">
        <f>IF(COUNTA(A716:T716)=0,"",IF(F716="Archived","Archived",IF(OR(A716="",B716="",C716="",D716="",E716="",F716&lt;&gt;"Active",COUNTIF(Roles,B716)=0,COUNTIF(Branches,C716)=0,COUNTIF(LearningStatuses,G716)=0,COUNTIF(AssessmentRequired,K716)=0,COUNTIF(AssessmentStatuses,L716)=0,COUNTIF(ActionStatuses,T716)=0,AND(H716&lt;&gt;"",NOT(ISNUMBER(H716))),AND(I716&lt;&gt;"",OR(NOT(ISNUMBER(I716)),I716&gt;TODAY())),AND(J716&lt;&gt;"",NOT(ISNUMBER(J716))),AND(M716&lt;&gt;"",NOT(ISNUMBER(M716))),AND(N716&lt;&gt;"",OR(NOT(ISNUMBER(N716)),N716&gt;TODAY())),AND(S716&lt;&gt;"",NOT(ISNUMBER(S716))),AND(G716="Completed",OR(I716="",P716="",J716="")),AND(G716&lt;&gt;"Completed",OR(I716&lt;&gt;"",H716="")),AND(K716="No",L716&lt;&gt;"Not required"),AND(K716="Yes",OR(L716="Not required",AND(L716&lt;&gt;"Competence confirmed",M716=""))),AND(OR(L716="Competence confirmed",L716="Further support needed"),OR(N716="",O716="",P716="")),AND(L716="Further support needed",T716&lt;&gt;"Open"),X716="Check action details",AND(T716="Closed",OR(Q716="",R716="",P716=""))),"Check required fields/dates","Recorded - verify evidence")))</f>
        <v/>
      </c>
    </row>
    <row r="717" spans="1:25" ht="32" customHeight="1">
      <c r="A717" s="6"/>
      <c r="B717" s="6"/>
      <c r="C717" s="6"/>
      <c r="D717" s="6"/>
      <c r="E717" s="6"/>
      <c r="F717" s="6"/>
      <c r="G717" s="6"/>
      <c r="H717" s="7"/>
      <c r="I717" s="7"/>
      <c r="J717" s="7"/>
      <c r="K717" s="6"/>
      <c r="L717" s="6"/>
      <c r="M717" s="7"/>
      <c r="N717" s="7"/>
      <c r="O717" s="6"/>
      <c r="P717" s="6"/>
      <c r="Q717" s="6"/>
      <c r="R717" s="6"/>
      <c r="S717" s="7"/>
      <c r="T717" s="6"/>
      <c r="U717" s="8">
        <f>IF(OR(A717="",F717&lt;&gt;"Active"),"",IF(G717="Completed","Completed",IF(H717="","Missing deadline",IF(H717&lt;TODAY(),"Overdue learning",IF(H717&lt;=TODAY()+30,"Due within 30 days","Scheduled")))))</f>
        <v/>
      </c>
      <c r="V717" s="8">
        <f>IF(OR(A717="",F717&lt;&gt;"Active"),"",IF(G717&lt;&gt;"Completed","Not yet completed",IF(J717="","Missing review date",IF(J717&lt;TODAY(),"Review overdue",IF(J717&lt;=TODAY()+30,"Review within 30 days","Scheduled")))))</f>
        <v/>
      </c>
      <c r="W717" s="8">
        <f>IF(OR(A717="",F717&lt;&gt;"Active"),"",IF(K717="No","Not required",IF(K717&lt;&gt;"Yes","Check requirement",IF(L717="Further support needed","Competence concern",IF(L717="Competence confirmed","Confirmed",IF(M717="","Missing assessment due",IF(M717&lt;TODAY(),"Assessment overdue","Assessment outstanding")))))))</f>
        <v/>
      </c>
      <c r="X717" s="8">
        <f>IF(OR(A717="",F717&lt;&gt;"Active"),"",IF(T717="Closed","Closed",IF(AND(T717="Not needed",Q717="",R717="",S717=""),"No action",IF(OR(Q717="",R717="",S717="",T717&lt;&gt;"Open"),"Check action details",IF(S717&lt;TODAY(),"Action overdue","Action open")))))</f>
        <v/>
      </c>
      <c r="Y717" s="8">
        <f>IF(COUNTA(A717:T717)=0,"",IF(F717="Archived","Archived",IF(OR(A717="",B717="",C717="",D717="",E717="",F717&lt;&gt;"Active",COUNTIF(Roles,B717)=0,COUNTIF(Branches,C717)=0,COUNTIF(LearningStatuses,G717)=0,COUNTIF(AssessmentRequired,K717)=0,COUNTIF(AssessmentStatuses,L717)=0,COUNTIF(ActionStatuses,T717)=0,AND(H717&lt;&gt;"",NOT(ISNUMBER(H717))),AND(I717&lt;&gt;"",OR(NOT(ISNUMBER(I717)),I717&gt;TODAY())),AND(J717&lt;&gt;"",NOT(ISNUMBER(J717))),AND(M717&lt;&gt;"",NOT(ISNUMBER(M717))),AND(N717&lt;&gt;"",OR(NOT(ISNUMBER(N717)),N717&gt;TODAY())),AND(S717&lt;&gt;"",NOT(ISNUMBER(S717))),AND(G717="Completed",OR(I717="",P717="",J717="")),AND(G717&lt;&gt;"Completed",OR(I717&lt;&gt;"",H717="")),AND(K717="No",L717&lt;&gt;"Not required"),AND(K717="Yes",OR(L717="Not required",AND(L717&lt;&gt;"Competence confirmed",M717=""))),AND(OR(L717="Competence confirmed",L717="Further support needed"),OR(N717="",O717="",P717="")),AND(L717="Further support needed",T717&lt;&gt;"Open"),X717="Check action details",AND(T717="Closed",OR(Q717="",R717="",P717=""))),"Check required fields/dates","Recorded - verify evidence")))</f>
        <v/>
      </c>
    </row>
    <row r="718" spans="1:25" ht="32" customHeight="1">
      <c r="A718" s="6"/>
      <c r="B718" s="6"/>
      <c r="C718" s="6"/>
      <c r="D718" s="6"/>
      <c r="E718" s="6"/>
      <c r="F718" s="6"/>
      <c r="G718" s="6"/>
      <c r="H718" s="7"/>
      <c r="I718" s="7"/>
      <c r="J718" s="7"/>
      <c r="K718" s="6"/>
      <c r="L718" s="6"/>
      <c r="M718" s="7"/>
      <c r="N718" s="7"/>
      <c r="O718" s="6"/>
      <c r="P718" s="6"/>
      <c r="Q718" s="6"/>
      <c r="R718" s="6"/>
      <c r="S718" s="7"/>
      <c r="T718" s="6"/>
      <c r="U718" s="8">
        <f>IF(OR(A718="",F718&lt;&gt;"Active"),"",IF(G718="Completed","Completed",IF(H718="","Missing deadline",IF(H718&lt;TODAY(),"Overdue learning",IF(H718&lt;=TODAY()+30,"Due within 30 days","Scheduled")))))</f>
        <v/>
      </c>
      <c r="V718" s="8">
        <f>IF(OR(A718="",F718&lt;&gt;"Active"),"",IF(G718&lt;&gt;"Completed","Not yet completed",IF(J718="","Missing review date",IF(J718&lt;TODAY(),"Review overdue",IF(J718&lt;=TODAY()+30,"Review within 30 days","Scheduled")))))</f>
        <v/>
      </c>
      <c r="W718" s="8">
        <f>IF(OR(A718="",F718&lt;&gt;"Active"),"",IF(K718="No","Not required",IF(K718&lt;&gt;"Yes","Check requirement",IF(L718="Further support needed","Competence concern",IF(L718="Competence confirmed","Confirmed",IF(M718="","Missing assessment due",IF(M718&lt;TODAY(),"Assessment overdue","Assessment outstanding")))))))</f>
        <v/>
      </c>
      <c r="X718" s="8">
        <f>IF(OR(A718="",F718&lt;&gt;"Active"),"",IF(T718="Closed","Closed",IF(AND(T718="Not needed",Q718="",R718="",S718=""),"No action",IF(OR(Q718="",R718="",S718="",T718&lt;&gt;"Open"),"Check action details",IF(S718&lt;TODAY(),"Action overdue","Action open")))))</f>
        <v/>
      </c>
      <c r="Y718" s="8">
        <f>IF(COUNTA(A718:T718)=0,"",IF(F718="Archived","Archived",IF(OR(A718="",B718="",C718="",D718="",E718="",F718&lt;&gt;"Active",COUNTIF(Roles,B718)=0,COUNTIF(Branches,C718)=0,COUNTIF(LearningStatuses,G718)=0,COUNTIF(AssessmentRequired,K718)=0,COUNTIF(AssessmentStatuses,L718)=0,COUNTIF(ActionStatuses,T718)=0,AND(H718&lt;&gt;"",NOT(ISNUMBER(H718))),AND(I718&lt;&gt;"",OR(NOT(ISNUMBER(I718)),I718&gt;TODAY())),AND(J718&lt;&gt;"",NOT(ISNUMBER(J718))),AND(M718&lt;&gt;"",NOT(ISNUMBER(M718))),AND(N718&lt;&gt;"",OR(NOT(ISNUMBER(N718)),N718&gt;TODAY())),AND(S718&lt;&gt;"",NOT(ISNUMBER(S718))),AND(G718="Completed",OR(I718="",P718="",J718="")),AND(G718&lt;&gt;"Completed",OR(I718&lt;&gt;"",H718="")),AND(K718="No",L718&lt;&gt;"Not required"),AND(K718="Yes",OR(L718="Not required",AND(L718&lt;&gt;"Competence confirmed",M718=""))),AND(OR(L718="Competence confirmed",L718="Further support needed"),OR(N718="",O718="",P718="")),AND(L718="Further support needed",T718&lt;&gt;"Open"),X718="Check action details",AND(T718="Closed",OR(Q718="",R718="",P718=""))),"Check required fields/dates","Recorded - verify evidence")))</f>
        <v/>
      </c>
    </row>
    <row r="719" spans="1:25" ht="32" customHeight="1">
      <c r="A719" s="6"/>
      <c r="B719" s="6"/>
      <c r="C719" s="6"/>
      <c r="D719" s="6"/>
      <c r="E719" s="6"/>
      <c r="F719" s="6"/>
      <c r="G719" s="6"/>
      <c r="H719" s="7"/>
      <c r="I719" s="7"/>
      <c r="J719" s="7"/>
      <c r="K719" s="6"/>
      <c r="L719" s="6"/>
      <c r="M719" s="7"/>
      <c r="N719" s="7"/>
      <c r="O719" s="6"/>
      <c r="P719" s="6"/>
      <c r="Q719" s="6"/>
      <c r="R719" s="6"/>
      <c r="S719" s="7"/>
      <c r="T719" s="6"/>
      <c r="U719" s="8">
        <f>IF(OR(A719="",F719&lt;&gt;"Active"),"",IF(G719="Completed","Completed",IF(H719="","Missing deadline",IF(H719&lt;TODAY(),"Overdue learning",IF(H719&lt;=TODAY()+30,"Due within 30 days","Scheduled")))))</f>
        <v/>
      </c>
      <c r="V719" s="8">
        <f>IF(OR(A719="",F719&lt;&gt;"Active"),"",IF(G719&lt;&gt;"Completed","Not yet completed",IF(J719="","Missing review date",IF(J719&lt;TODAY(),"Review overdue",IF(J719&lt;=TODAY()+30,"Review within 30 days","Scheduled")))))</f>
        <v/>
      </c>
      <c r="W719" s="8">
        <f>IF(OR(A719="",F719&lt;&gt;"Active"),"",IF(K719="No","Not required",IF(K719&lt;&gt;"Yes","Check requirement",IF(L719="Further support needed","Competence concern",IF(L719="Competence confirmed","Confirmed",IF(M719="","Missing assessment due",IF(M719&lt;TODAY(),"Assessment overdue","Assessment outstanding")))))))</f>
        <v/>
      </c>
      <c r="X719" s="8">
        <f>IF(OR(A719="",F719&lt;&gt;"Active"),"",IF(T719="Closed","Closed",IF(AND(T719="Not needed",Q719="",R719="",S719=""),"No action",IF(OR(Q719="",R719="",S719="",T719&lt;&gt;"Open"),"Check action details",IF(S719&lt;TODAY(),"Action overdue","Action open")))))</f>
        <v/>
      </c>
      <c r="Y719" s="8">
        <f>IF(COUNTA(A719:T719)=0,"",IF(F719="Archived","Archived",IF(OR(A719="",B719="",C719="",D719="",E719="",F719&lt;&gt;"Active",COUNTIF(Roles,B719)=0,COUNTIF(Branches,C719)=0,COUNTIF(LearningStatuses,G719)=0,COUNTIF(AssessmentRequired,K719)=0,COUNTIF(AssessmentStatuses,L719)=0,COUNTIF(ActionStatuses,T719)=0,AND(H719&lt;&gt;"",NOT(ISNUMBER(H719))),AND(I719&lt;&gt;"",OR(NOT(ISNUMBER(I719)),I719&gt;TODAY())),AND(J719&lt;&gt;"",NOT(ISNUMBER(J719))),AND(M719&lt;&gt;"",NOT(ISNUMBER(M719))),AND(N719&lt;&gt;"",OR(NOT(ISNUMBER(N719)),N719&gt;TODAY())),AND(S719&lt;&gt;"",NOT(ISNUMBER(S719))),AND(G719="Completed",OR(I719="",P719="",J719="")),AND(G719&lt;&gt;"Completed",OR(I719&lt;&gt;"",H719="")),AND(K719="No",L719&lt;&gt;"Not required"),AND(K719="Yes",OR(L719="Not required",AND(L719&lt;&gt;"Competence confirmed",M719=""))),AND(OR(L719="Competence confirmed",L719="Further support needed"),OR(N719="",O719="",P719="")),AND(L719="Further support needed",T719&lt;&gt;"Open"),X719="Check action details",AND(T719="Closed",OR(Q719="",R719="",P719=""))),"Check required fields/dates","Recorded - verify evidence")))</f>
        <v/>
      </c>
    </row>
    <row r="720" spans="1:25" ht="32" customHeight="1">
      <c r="A720" s="6"/>
      <c r="B720" s="6"/>
      <c r="C720" s="6"/>
      <c r="D720" s="6"/>
      <c r="E720" s="6"/>
      <c r="F720" s="6"/>
      <c r="G720" s="6"/>
      <c r="H720" s="7"/>
      <c r="I720" s="7"/>
      <c r="J720" s="7"/>
      <c r="K720" s="6"/>
      <c r="L720" s="6"/>
      <c r="M720" s="7"/>
      <c r="N720" s="7"/>
      <c r="O720" s="6"/>
      <c r="P720" s="6"/>
      <c r="Q720" s="6"/>
      <c r="R720" s="6"/>
      <c r="S720" s="7"/>
      <c r="T720" s="6"/>
      <c r="U720" s="8">
        <f>IF(OR(A720="",F720&lt;&gt;"Active"),"",IF(G720="Completed","Completed",IF(H720="","Missing deadline",IF(H720&lt;TODAY(),"Overdue learning",IF(H720&lt;=TODAY()+30,"Due within 30 days","Scheduled")))))</f>
        <v/>
      </c>
      <c r="V720" s="8">
        <f>IF(OR(A720="",F720&lt;&gt;"Active"),"",IF(G720&lt;&gt;"Completed","Not yet completed",IF(J720="","Missing review date",IF(J720&lt;TODAY(),"Review overdue",IF(J720&lt;=TODAY()+30,"Review within 30 days","Scheduled")))))</f>
        <v/>
      </c>
      <c r="W720" s="8">
        <f>IF(OR(A720="",F720&lt;&gt;"Active"),"",IF(K720="No","Not required",IF(K720&lt;&gt;"Yes","Check requirement",IF(L720="Further support needed","Competence concern",IF(L720="Competence confirmed","Confirmed",IF(M720="","Missing assessment due",IF(M720&lt;TODAY(),"Assessment overdue","Assessment outstanding")))))))</f>
        <v/>
      </c>
      <c r="X720" s="8">
        <f>IF(OR(A720="",F720&lt;&gt;"Active"),"",IF(T720="Closed","Closed",IF(AND(T720="Not needed",Q720="",R720="",S720=""),"No action",IF(OR(Q720="",R720="",S720="",T720&lt;&gt;"Open"),"Check action details",IF(S720&lt;TODAY(),"Action overdue","Action open")))))</f>
        <v/>
      </c>
      <c r="Y720" s="8">
        <f>IF(COUNTA(A720:T720)=0,"",IF(F720="Archived","Archived",IF(OR(A720="",B720="",C720="",D720="",E720="",F720&lt;&gt;"Active",COUNTIF(Roles,B720)=0,COUNTIF(Branches,C720)=0,COUNTIF(LearningStatuses,G720)=0,COUNTIF(AssessmentRequired,K720)=0,COUNTIF(AssessmentStatuses,L720)=0,COUNTIF(ActionStatuses,T720)=0,AND(H720&lt;&gt;"",NOT(ISNUMBER(H720))),AND(I720&lt;&gt;"",OR(NOT(ISNUMBER(I720)),I720&gt;TODAY())),AND(J720&lt;&gt;"",NOT(ISNUMBER(J720))),AND(M720&lt;&gt;"",NOT(ISNUMBER(M720))),AND(N720&lt;&gt;"",OR(NOT(ISNUMBER(N720)),N720&gt;TODAY())),AND(S720&lt;&gt;"",NOT(ISNUMBER(S720))),AND(G720="Completed",OR(I720="",P720="",J720="")),AND(G720&lt;&gt;"Completed",OR(I720&lt;&gt;"",H720="")),AND(K720="No",L720&lt;&gt;"Not required"),AND(K720="Yes",OR(L720="Not required",AND(L720&lt;&gt;"Competence confirmed",M720=""))),AND(OR(L720="Competence confirmed",L720="Further support needed"),OR(N720="",O720="",P720="")),AND(L720="Further support needed",T720&lt;&gt;"Open"),X720="Check action details",AND(T720="Closed",OR(Q720="",R720="",P720=""))),"Check required fields/dates","Recorded - verify evidence")))</f>
        <v/>
      </c>
    </row>
    <row r="721" spans="1:25" ht="32" customHeight="1">
      <c r="A721" s="6"/>
      <c r="B721" s="6"/>
      <c r="C721" s="6"/>
      <c r="D721" s="6"/>
      <c r="E721" s="6"/>
      <c r="F721" s="6"/>
      <c r="G721" s="6"/>
      <c r="H721" s="7"/>
      <c r="I721" s="7"/>
      <c r="J721" s="7"/>
      <c r="K721" s="6"/>
      <c r="L721" s="6"/>
      <c r="M721" s="7"/>
      <c r="N721" s="7"/>
      <c r="O721" s="6"/>
      <c r="P721" s="6"/>
      <c r="Q721" s="6"/>
      <c r="R721" s="6"/>
      <c r="S721" s="7"/>
      <c r="T721" s="6"/>
      <c r="U721" s="8">
        <f>IF(OR(A721="",F721&lt;&gt;"Active"),"",IF(G721="Completed","Completed",IF(H721="","Missing deadline",IF(H721&lt;TODAY(),"Overdue learning",IF(H721&lt;=TODAY()+30,"Due within 30 days","Scheduled")))))</f>
        <v/>
      </c>
      <c r="V721" s="8">
        <f>IF(OR(A721="",F721&lt;&gt;"Active"),"",IF(G721&lt;&gt;"Completed","Not yet completed",IF(J721="","Missing review date",IF(J721&lt;TODAY(),"Review overdue",IF(J721&lt;=TODAY()+30,"Review within 30 days","Scheduled")))))</f>
        <v/>
      </c>
      <c r="W721" s="8">
        <f>IF(OR(A721="",F721&lt;&gt;"Active"),"",IF(K721="No","Not required",IF(K721&lt;&gt;"Yes","Check requirement",IF(L721="Further support needed","Competence concern",IF(L721="Competence confirmed","Confirmed",IF(M721="","Missing assessment due",IF(M721&lt;TODAY(),"Assessment overdue","Assessment outstanding")))))))</f>
        <v/>
      </c>
      <c r="X721" s="8">
        <f>IF(OR(A721="",F721&lt;&gt;"Active"),"",IF(T721="Closed","Closed",IF(AND(T721="Not needed",Q721="",R721="",S721=""),"No action",IF(OR(Q721="",R721="",S721="",T721&lt;&gt;"Open"),"Check action details",IF(S721&lt;TODAY(),"Action overdue","Action open")))))</f>
        <v/>
      </c>
      <c r="Y721" s="8">
        <f>IF(COUNTA(A721:T721)=0,"",IF(F721="Archived","Archived",IF(OR(A721="",B721="",C721="",D721="",E721="",F721&lt;&gt;"Active",COUNTIF(Roles,B721)=0,COUNTIF(Branches,C721)=0,COUNTIF(LearningStatuses,G721)=0,COUNTIF(AssessmentRequired,K721)=0,COUNTIF(AssessmentStatuses,L721)=0,COUNTIF(ActionStatuses,T721)=0,AND(H721&lt;&gt;"",NOT(ISNUMBER(H721))),AND(I721&lt;&gt;"",OR(NOT(ISNUMBER(I721)),I721&gt;TODAY())),AND(J721&lt;&gt;"",NOT(ISNUMBER(J721))),AND(M721&lt;&gt;"",NOT(ISNUMBER(M721))),AND(N721&lt;&gt;"",OR(NOT(ISNUMBER(N721)),N721&gt;TODAY())),AND(S721&lt;&gt;"",NOT(ISNUMBER(S721))),AND(G721="Completed",OR(I721="",P721="",J721="")),AND(G721&lt;&gt;"Completed",OR(I721&lt;&gt;"",H721="")),AND(K721="No",L721&lt;&gt;"Not required"),AND(K721="Yes",OR(L721="Not required",AND(L721&lt;&gt;"Competence confirmed",M721=""))),AND(OR(L721="Competence confirmed",L721="Further support needed"),OR(N721="",O721="",P721="")),AND(L721="Further support needed",T721&lt;&gt;"Open"),X721="Check action details",AND(T721="Closed",OR(Q721="",R721="",P721=""))),"Check required fields/dates","Recorded - verify evidence")))</f>
        <v/>
      </c>
    </row>
    <row r="722" spans="1:25" ht="32" customHeight="1">
      <c r="A722" s="6"/>
      <c r="B722" s="6"/>
      <c r="C722" s="6"/>
      <c r="D722" s="6"/>
      <c r="E722" s="6"/>
      <c r="F722" s="6"/>
      <c r="G722" s="6"/>
      <c r="H722" s="7"/>
      <c r="I722" s="7"/>
      <c r="J722" s="7"/>
      <c r="K722" s="6"/>
      <c r="L722" s="6"/>
      <c r="M722" s="7"/>
      <c r="N722" s="7"/>
      <c r="O722" s="6"/>
      <c r="P722" s="6"/>
      <c r="Q722" s="6"/>
      <c r="R722" s="6"/>
      <c r="S722" s="7"/>
      <c r="T722" s="6"/>
      <c r="U722" s="8">
        <f>IF(OR(A722="",F722&lt;&gt;"Active"),"",IF(G722="Completed","Completed",IF(H722="","Missing deadline",IF(H722&lt;TODAY(),"Overdue learning",IF(H722&lt;=TODAY()+30,"Due within 30 days","Scheduled")))))</f>
        <v/>
      </c>
      <c r="V722" s="8">
        <f>IF(OR(A722="",F722&lt;&gt;"Active"),"",IF(G722&lt;&gt;"Completed","Not yet completed",IF(J722="","Missing review date",IF(J722&lt;TODAY(),"Review overdue",IF(J722&lt;=TODAY()+30,"Review within 30 days","Scheduled")))))</f>
        <v/>
      </c>
      <c r="W722" s="8">
        <f>IF(OR(A722="",F722&lt;&gt;"Active"),"",IF(K722="No","Not required",IF(K722&lt;&gt;"Yes","Check requirement",IF(L722="Further support needed","Competence concern",IF(L722="Competence confirmed","Confirmed",IF(M722="","Missing assessment due",IF(M722&lt;TODAY(),"Assessment overdue","Assessment outstanding")))))))</f>
        <v/>
      </c>
      <c r="X722" s="8">
        <f>IF(OR(A722="",F722&lt;&gt;"Active"),"",IF(T722="Closed","Closed",IF(AND(T722="Not needed",Q722="",R722="",S722=""),"No action",IF(OR(Q722="",R722="",S722="",T722&lt;&gt;"Open"),"Check action details",IF(S722&lt;TODAY(),"Action overdue","Action open")))))</f>
        <v/>
      </c>
      <c r="Y722" s="8">
        <f>IF(COUNTA(A722:T722)=0,"",IF(F722="Archived","Archived",IF(OR(A722="",B722="",C722="",D722="",E722="",F722&lt;&gt;"Active",COUNTIF(Roles,B722)=0,COUNTIF(Branches,C722)=0,COUNTIF(LearningStatuses,G722)=0,COUNTIF(AssessmentRequired,K722)=0,COUNTIF(AssessmentStatuses,L722)=0,COUNTIF(ActionStatuses,T722)=0,AND(H722&lt;&gt;"",NOT(ISNUMBER(H722))),AND(I722&lt;&gt;"",OR(NOT(ISNUMBER(I722)),I722&gt;TODAY())),AND(J722&lt;&gt;"",NOT(ISNUMBER(J722))),AND(M722&lt;&gt;"",NOT(ISNUMBER(M722))),AND(N722&lt;&gt;"",OR(NOT(ISNUMBER(N722)),N722&gt;TODAY())),AND(S722&lt;&gt;"",NOT(ISNUMBER(S722))),AND(G722="Completed",OR(I722="",P722="",J722="")),AND(G722&lt;&gt;"Completed",OR(I722&lt;&gt;"",H722="")),AND(K722="No",L722&lt;&gt;"Not required"),AND(K722="Yes",OR(L722="Not required",AND(L722&lt;&gt;"Competence confirmed",M722=""))),AND(OR(L722="Competence confirmed",L722="Further support needed"),OR(N722="",O722="",P722="")),AND(L722="Further support needed",T722&lt;&gt;"Open"),X722="Check action details",AND(T722="Closed",OR(Q722="",R722="",P722=""))),"Check required fields/dates","Recorded - verify evidence")))</f>
        <v/>
      </c>
    </row>
    <row r="723" spans="1:25" ht="32" customHeight="1">
      <c r="A723" s="6"/>
      <c r="B723" s="6"/>
      <c r="C723" s="6"/>
      <c r="D723" s="6"/>
      <c r="E723" s="6"/>
      <c r="F723" s="6"/>
      <c r="G723" s="6"/>
      <c r="H723" s="7"/>
      <c r="I723" s="7"/>
      <c r="J723" s="7"/>
      <c r="K723" s="6"/>
      <c r="L723" s="6"/>
      <c r="M723" s="7"/>
      <c r="N723" s="7"/>
      <c r="O723" s="6"/>
      <c r="P723" s="6"/>
      <c r="Q723" s="6"/>
      <c r="R723" s="6"/>
      <c r="S723" s="7"/>
      <c r="T723" s="6"/>
      <c r="U723" s="8">
        <f>IF(OR(A723="",F723&lt;&gt;"Active"),"",IF(G723="Completed","Completed",IF(H723="","Missing deadline",IF(H723&lt;TODAY(),"Overdue learning",IF(H723&lt;=TODAY()+30,"Due within 30 days","Scheduled")))))</f>
        <v/>
      </c>
      <c r="V723" s="8">
        <f>IF(OR(A723="",F723&lt;&gt;"Active"),"",IF(G723&lt;&gt;"Completed","Not yet completed",IF(J723="","Missing review date",IF(J723&lt;TODAY(),"Review overdue",IF(J723&lt;=TODAY()+30,"Review within 30 days","Scheduled")))))</f>
        <v/>
      </c>
      <c r="W723" s="8">
        <f>IF(OR(A723="",F723&lt;&gt;"Active"),"",IF(K723="No","Not required",IF(K723&lt;&gt;"Yes","Check requirement",IF(L723="Further support needed","Competence concern",IF(L723="Competence confirmed","Confirmed",IF(M723="","Missing assessment due",IF(M723&lt;TODAY(),"Assessment overdue","Assessment outstanding")))))))</f>
        <v/>
      </c>
      <c r="X723" s="8">
        <f>IF(OR(A723="",F723&lt;&gt;"Active"),"",IF(T723="Closed","Closed",IF(AND(T723="Not needed",Q723="",R723="",S723=""),"No action",IF(OR(Q723="",R723="",S723="",T723&lt;&gt;"Open"),"Check action details",IF(S723&lt;TODAY(),"Action overdue","Action open")))))</f>
        <v/>
      </c>
      <c r="Y723" s="8">
        <f>IF(COUNTA(A723:T723)=0,"",IF(F723="Archived","Archived",IF(OR(A723="",B723="",C723="",D723="",E723="",F723&lt;&gt;"Active",COUNTIF(Roles,B723)=0,COUNTIF(Branches,C723)=0,COUNTIF(LearningStatuses,G723)=0,COUNTIF(AssessmentRequired,K723)=0,COUNTIF(AssessmentStatuses,L723)=0,COUNTIF(ActionStatuses,T723)=0,AND(H723&lt;&gt;"",NOT(ISNUMBER(H723))),AND(I723&lt;&gt;"",OR(NOT(ISNUMBER(I723)),I723&gt;TODAY())),AND(J723&lt;&gt;"",NOT(ISNUMBER(J723))),AND(M723&lt;&gt;"",NOT(ISNUMBER(M723))),AND(N723&lt;&gt;"",OR(NOT(ISNUMBER(N723)),N723&gt;TODAY())),AND(S723&lt;&gt;"",NOT(ISNUMBER(S723))),AND(G723="Completed",OR(I723="",P723="",J723="")),AND(G723&lt;&gt;"Completed",OR(I723&lt;&gt;"",H723="")),AND(K723="No",L723&lt;&gt;"Not required"),AND(K723="Yes",OR(L723="Not required",AND(L723&lt;&gt;"Competence confirmed",M723=""))),AND(OR(L723="Competence confirmed",L723="Further support needed"),OR(N723="",O723="",P723="")),AND(L723="Further support needed",T723&lt;&gt;"Open"),X723="Check action details",AND(T723="Closed",OR(Q723="",R723="",P723=""))),"Check required fields/dates","Recorded - verify evidence")))</f>
        <v/>
      </c>
    </row>
    <row r="724" spans="1:25" ht="32" customHeight="1">
      <c r="A724" s="6"/>
      <c r="B724" s="6"/>
      <c r="C724" s="6"/>
      <c r="D724" s="6"/>
      <c r="E724" s="6"/>
      <c r="F724" s="6"/>
      <c r="G724" s="6"/>
      <c r="H724" s="7"/>
      <c r="I724" s="7"/>
      <c r="J724" s="7"/>
      <c r="K724" s="6"/>
      <c r="L724" s="6"/>
      <c r="M724" s="7"/>
      <c r="N724" s="7"/>
      <c r="O724" s="6"/>
      <c r="P724" s="6"/>
      <c r="Q724" s="6"/>
      <c r="R724" s="6"/>
      <c r="S724" s="7"/>
      <c r="T724" s="6"/>
      <c r="U724" s="8">
        <f>IF(OR(A724="",F724&lt;&gt;"Active"),"",IF(G724="Completed","Completed",IF(H724="","Missing deadline",IF(H724&lt;TODAY(),"Overdue learning",IF(H724&lt;=TODAY()+30,"Due within 30 days","Scheduled")))))</f>
        <v/>
      </c>
      <c r="V724" s="8">
        <f>IF(OR(A724="",F724&lt;&gt;"Active"),"",IF(G724&lt;&gt;"Completed","Not yet completed",IF(J724="","Missing review date",IF(J724&lt;TODAY(),"Review overdue",IF(J724&lt;=TODAY()+30,"Review within 30 days","Scheduled")))))</f>
        <v/>
      </c>
      <c r="W724" s="8">
        <f>IF(OR(A724="",F724&lt;&gt;"Active"),"",IF(K724="No","Not required",IF(K724&lt;&gt;"Yes","Check requirement",IF(L724="Further support needed","Competence concern",IF(L724="Competence confirmed","Confirmed",IF(M724="","Missing assessment due",IF(M724&lt;TODAY(),"Assessment overdue","Assessment outstanding")))))))</f>
        <v/>
      </c>
      <c r="X724" s="8">
        <f>IF(OR(A724="",F724&lt;&gt;"Active"),"",IF(T724="Closed","Closed",IF(AND(T724="Not needed",Q724="",R724="",S724=""),"No action",IF(OR(Q724="",R724="",S724="",T724&lt;&gt;"Open"),"Check action details",IF(S724&lt;TODAY(),"Action overdue","Action open")))))</f>
        <v/>
      </c>
      <c r="Y724" s="8">
        <f>IF(COUNTA(A724:T724)=0,"",IF(F724="Archived","Archived",IF(OR(A724="",B724="",C724="",D724="",E724="",F724&lt;&gt;"Active",COUNTIF(Roles,B724)=0,COUNTIF(Branches,C724)=0,COUNTIF(LearningStatuses,G724)=0,COUNTIF(AssessmentRequired,K724)=0,COUNTIF(AssessmentStatuses,L724)=0,COUNTIF(ActionStatuses,T724)=0,AND(H724&lt;&gt;"",NOT(ISNUMBER(H724))),AND(I724&lt;&gt;"",OR(NOT(ISNUMBER(I724)),I724&gt;TODAY())),AND(J724&lt;&gt;"",NOT(ISNUMBER(J724))),AND(M724&lt;&gt;"",NOT(ISNUMBER(M724))),AND(N724&lt;&gt;"",OR(NOT(ISNUMBER(N724)),N724&gt;TODAY())),AND(S724&lt;&gt;"",NOT(ISNUMBER(S724))),AND(G724="Completed",OR(I724="",P724="",J724="")),AND(G724&lt;&gt;"Completed",OR(I724&lt;&gt;"",H724="")),AND(K724="No",L724&lt;&gt;"Not required"),AND(K724="Yes",OR(L724="Not required",AND(L724&lt;&gt;"Competence confirmed",M724=""))),AND(OR(L724="Competence confirmed",L724="Further support needed"),OR(N724="",O724="",P724="")),AND(L724="Further support needed",T724&lt;&gt;"Open"),X724="Check action details",AND(T724="Closed",OR(Q724="",R724="",P724=""))),"Check required fields/dates","Recorded - verify evidence")))</f>
        <v/>
      </c>
    </row>
    <row r="725" spans="1:25" ht="32" customHeight="1">
      <c r="A725" s="6"/>
      <c r="B725" s="6"/>
      <c r="C725" s="6"/>
      <c r="D725" s="6"/>
      <c r="E725" s="6"/>
      <c r="F725" s="6"/>
      <c r="G725" s="6"/>
      <c r="H725" s="7"/>
      <c r="I725" s="7"/>
      <c r="J725" s="7"/>
      <c r="K725" s="6"/>
      <c r="L725" s="6"/>
      <c r="M725" s="7"/>
      <c r="N725" s="7"/>
      <c r="O725" s="6"/>
      <c r="P725" s="6"/>
      <c r="Q725" s="6"/>
      <c r="R725" s="6"/>
      <c r="S725" s="7"/>
      <c r="T725" s="6"/>
      <c r="U725" s="8">
        <f>IF(OR(A725="",F725&lt;&gt;"Active"),"",IF(G725="Completed","Completed",IF(H725="","Missing deadline",IF(H725&lt;TODAY(),"Overdue learning",IF(H725&lt;=TODAY()+30,"Due within 30 days","Scheduled")))))</f>
        <v/>
      </c>
      <c r="V725" s="8">
        <f>IF(OR(A725="",F725&lt;&gt;"Active"),"",IF(G725&lt;&gt;"Completed","Not yet completed",IF(J725="","Missing review date",IF(J725&lt;TODAY(),"Review overdue",IF(J725&lt;=TODAY()+30,"Review within 30 days","Scheduled")))))</f>
        <v/>
      </c>
      <c r="W725" s="8">
        <f>IF(OR(A725="",F725&lt;&gt;"Active"),"",IF(K725="No","Not required",IF(K725&lt;&gt;"Yes","Check requirement",IF(L725="Further support needed","Competence concern",IF(L725="Competence confirmed","Confirmed",IF(M725="","Missing assessment due",IF(M725&lt;TODAY(),"Assessment overdue","Assessment outstanding")))))))</f>
        <v/>
      </c>
      <c r="X725" s="8">
        <f>IF(OR(A725="",F725&lt;&gt;"Active"),"",IF(T725="Closed","Closed",IF(AND(T725="Not needed",Q725="",R725="",S725=""),"No action",IF(OR(Q725="",R725="",S725="",T725&lt;&gt;"Open"),"Check action details",IF(S725&lt;TODAY(),"Action overdue","Action open")))))</f>
        <v/>
      </c>
      <c r="Y725" s="8">
        <f>IF(COUNTA(A725:T725)=0,"",IF(F725="Archived","Archived",IF(OR(A725="",B725="",C725="",D725="",E725="",F725&lt;&gt;"Active",COUNTIF(Roles,B725)=0,COUNTIF(Branches,C725)=0,COUNTIF(LearningStatuses,G725)=0,COUNTIF(AssessmentRequired,K725)=0,COUNTIF(AssessmentStatuses,L725)=0,COUNTIF(ActionStatuses,T725)=0,AND(H725&lt;&gt;"",NOT(ISNUMBER(H725))),AND(I725&lt;&gt;"",OR(NOT(ISNUMBER(I725)),I725&gt;TODAY())),AND(J725&lt;&gt;"",NOT(ISNUMBER(J725))),AND(M725&lt;&gt;"",NOT(ISNUMBER(M725))),AND(N725&lt;&gt;"",OR(NOT(ISNUMBER(N725)),N725&gt;TODAY())),AND(S725&lt;&gt;"",NOT(ISNUMBER(S725))),AND(G725="Completed",OR(I725="",P725="",J725="")),AND(G725&lt;&gt;"Completed",OR(I725&lt;&gt;"",H725="")),AND(K725="No",L725&lt;&gt;"Not required"),AND(K725="Yes",OR(L725="Not required",AND(L725&lt;&gt;"Competence confirmed",M725=""))),AND(OR(L725="Competence confirmed",L725="Further support needed"),OR(N725="",O725="",P725="")),AND(L725="Further support needed",T725&lt;&gt;"Open"),X725="Check action details",AND(T725="Closed",OR(Q725="",R725="",P725=""))),"Check required fields/dates","Recorded - verify evidence")))</f>
        <v/>
      </c>
    </row>
    <row r="726" spans="1:25" ht="32" customHeight="1">
      <c r="A726" s="6"/>
      <c r="B726" s="6"/>
      <c r="C726" s="6"/>
      <c r="D726" s="6"/>
      <c r="E726" s="6"/>
      <c r="F726" s="6"/>
      <c r="G726" s="6"/>
      <c r="H726" s="7"/>
      <c r="I726" s="7"/>
      <c r="J726" s="7"/>
      <c r="K726" s="6"/>
      <c r="L726" s="6"/>
      <c r="M726" s="7"/>
      <c r="N726" s="7"/>
      <c r="O726" s="6"/>
      <c r="P726" s="6"/>
      <c r="Q726" s="6"/>
      <c r="R726" s="6"/>
      <c r="S726" s="7"/>
      <c r="T726" s="6"/>
      <c r="U726" s="8">
        <f>IF(OR(A726="",F726&lt;&gt;"Active"),"",IF(G726="Completed","Completed",IF(H726="","Missing deadline",IF(H726&lt;TODAY(),"Overdue learning",IF(H726&lt;=TODAY()+30,"Due within 30 days","Scheduled")))))</f>
        <v/>
      </c>
      <c r="V726" s="8">
        <f>IF(OR(A726="",F726&lt;&gt;"Active"),"",IF(G726&lt;&gt;"Completed","Not yet completed",IF(J726="","Missing review date",IF(J726&lt;TODAY(),"Review overdue",IF(J726&lt;=TODAY()+30,"Review within 30 days","Scheduled")))))</f>
        <v/>
      </c>
      <c r="W726" s="8">
        <f>IF(OR(A726="",F726&lt;&gt;"Active"),"",IF(K726="No","Not required",IF(K726&lt;&gt;"Yes","Check requirement",IF(L726="Further support needed","Competence concern",IF(L726="Competence confirmed","Confirmed",IF(M726="","Missing assessment due",IF(M726&lt;TODAY(),"Assessment overdue","Assessment outstanding")))))))</f>
        <v/>
      </c>
      <c r="X726" s="8">
        <f>IF(OR(A726="",F726&lt;&gt;"Active"),"",IF(T726="Closed","Closed",IF(AND(T726="Not needed",Q726="",R726="",S726=""),"No action",IF(OR(Q726="",R726="",S726="",T726&lt;&gt;"Open"),"Check action details",IF(S726&lt;TODAY(),"Action overdue","Action open")))))</f>
        <v/>
      </c>
      <c r="Y726" s="8">
        <f>IF(COUNTA(A726:T726)=0,"",IF(F726="Archived","Archived",IF(OR(A726="",B726="",C726="",D726="",E726="",F726&lt;&gt;"Active",COUNTIF(Roles,B726)=0,COUNTIF(Branches,C726)=0,COUNTIF(LearningStatuses,G726)=0,COUNTIF(AssessmentRequired,K726)=0,COUNTIF(AssessmentStatuses,L726)=0,COUNTIF(ActionStatuses,T726)=0,AND(H726&lt;&gt;"",NOT(ISNUMBER(H726))),AND(I726&lt;&gt;"",OR(NOT(ISNUMBER(I726)),I726&gt;TODAY())),AND(J726&lt;&gt;"",NOT(ISNUMBER(J726))),AND(M726&lt;&gt;"",NOT(ISNUMBER(M726))),AND(N726&lt;&gt;"",OR(NOT(ISNUMBER(N726)),N726&gt;TODAY())),AND(S726&lt;&gt;"",NOT(ISNUMBER(S726))),AND(G726="Completed",OR(I726="",P726="",J726="")),AND(G726&lt;&gt;"Completed",OR(I726&lt;&gt;"",H726="")),AND(K726="No",L726&lt;&gt;"Not required"),AND(K726="Yes",OR(L726="Not required",AND(L726&lt;&gt;"Competence confirmed",M726=""))),AND(OR(L726="Competence confirmed",L726="Further support needed"),OR(N726="",O726="",P726="")),AND(L726="Further support needed",T726&lt;&gt;"Open"),X726="Check action details",AND(T726="Closed",OR(Q726="",R726="",P726=""))),"Check required fields/dates","Recorded - verify evidence")))</f>
        <v/>
      </c>
    </row>
    <row r="727" spans="1:25" ht="32" customHeight="1">
      <c r="A727" s="6"/>
      <c r="B727" s="6"/>
      <c r="C727" s="6"/>
      <c r="D727" s="6"/>
      <c r="E727" s="6"/>
      <c r="F727" s="6"/>
      <c r="G727" s="6"/>
      <c r="H727" s="7"/>
      <c r="I727" s="7"/>
      <c r="J727" s="7"/>
      <c r="K727" s="6"/>
      <c r="L727" s="6"/>
      <c r="M727" s="7"/>
      <c r="N727" s="7"/>
      <c r="O727" s="6"/>
      <c r="P727" s="6"/>
      <c r="Q727" s="6"/>
      <c r="R727" s="6"/>
      <c r="S727" s="7"/>
      <c r="T727" s="6"/>
      <c r="U727" s="8">
        <f>IF(OR(A727="",F727&lt;&gt;"Active"),"",IF(G727="Completed","Completed",IF(H727="","Missing deadline",IF(H727&lt;TODAY(),"Overdue learning",IF(H727&lt;=TODAY()+30,"Due within 30 days","Scheduled")))))</f>
        <v/>
      </c>
      <c r="V727" s="8">
        <f>IF(OR(A727="",F727&lt;&gt;"Active"),"",IF(G727&lt;&gt;"Completed","Not yet completed",IF(J727="","Missing review date",IF(J727&lt;TODAY(),"Review overdue",IF(J727&lt;=TODAY()+30,"Review within 30 days","Scheduled")))))</f>
        <v/>
      </c>
      <c r="W727" s="8">
        <f>IF(OR(A727="",F727&lt;&gt;"Active"),"",IF(K727="No","Not required",IF(K727&lt;&gt;"Yes","Check requirement",IF(L727="Further support needed","Competence concern",IF(L727="Competence confirmed","Confirmed",IF(M727="","Missing assessment due",IF(M727&lt;TODAY(),"Assessment overdue","Assessment outstanding")))))))</f>
        <v/>
      </c>
      <c r="X727" s="8">
        <f>IF(OR(A727="",F727&lt;&gt;"Active"),"",IF(T727="Closed","Closed",IF(AND(T727="Not needed",Q727="",R727="",S727=""),"No action",IF(OR(Q727="",R727="",S727="",T727&lt;&gt;"Open"),"Check action details",IF(S727&lt;TODAY(),"Action overdue","Action open")))))</f>
        <v/>
      </c>
      <c r="Y727" s="8">
        <f>IF(COUNTA(A727:T727)=0,"",IF(F727="Archived","Archived",IF(OR(A727="",B727="",C727="",D727="",E727="",F727&lt;&gt;"Active",COUNTIF(Roles,B727)=0,COUNTIF(Branches,C727)=0,COUNTIF(LearningStatuses,G727)=0,COUNTIF(AssessmentRequired,K727)=0,COUNTIF(AssessmentStatuses,L727)=0,COUNTIF(ActionStatuses,T727)=0,AND(H727&lt;&gt;"",NOT(ISNUMBER(H727))),AND(I727&lt;&gt;"",OR(NOT(ISNUMBER(I727)),I727&gt;TODAY())),AND(J727&lt;&gt;"",NOT(ISNUMBER(J727))),AND(M727&lt;&gt;"",NOT(ISNUMBER(M727))),AND(N727&lt;&gt;"",OR(NOT(ISNUMBER(N727)),N727&gt;TODAY())),AND(S727&lt;&gt;"",NOT(ISNUMBER(S727))),AND(G727="Completed",OR(I727="",P727="",J727="")),AND(G727&lt;&gt;"Completed",OR(I727&lt;&gt;"",H727="")),AND(K727="No",L727&lt;&gt;"Not required"),AND(K727="Yes",OR(L727="Not required",AND(L727&lt;&gt;"Competence confirmed",M727=""))),AND(OR(L727="Competence confirmed",L727="Further support needed"),OR(N727="",O727="",P727="")),AND(L727="Further support needed",T727&lt;&gt;"Open"),X727="Check action details",AND(T727="Closed",OR(Q727="",R727="",P727=""))),"Check required fields/dates","Recorded - verify evidence")))</f>
        <v/>
      </c>
    </row>
    <row r="728" spans="1:25" ht="32" customHeight="1">
      <c r="A728" s="6"/>
      <c r="B728" s="6"/>
      <c r="C728" s="6"/>
      <c r="D728" s="6"/>
      <c r="E728" s="6"/>
      <c r="F728" s="6"/>
      <c r="G728" s="6"/>
      <c r="H728" s="7"/>
      <c r="I728" s="7"/>
      <c r="J728" s="7"/>
      <c r="K728" s="6"/>
      <c r="L728" s="6"/>
      <c r="M728" s="7"/>
      <c r="N728" s="7"/>
      <c r="O728" s="6"/>
      <c r="P728" s="6"/>
      <c r="Q728" s="6"/>
      <c r="R728" s="6"/>
      <c r="S728" s="7"/>
      <c r="T728" s="6"/>
      <c r="U728" s="8">
        <f>IF(OR(A728="",F728&lt;&gt;"Active"),"",IF(G728="Completed","Completed",IF(H728="","Missing deadline",IF(H728&lt;TODAY(),"Overdue learning",IF(H728&lt;=TODAY()+30,"Due within 30 days","Scheduled")))))</f>
        <v/>
      </c>
      <c r="V728" s="8">
        <f>IF(OR(A728="",F728&lt;&gt;"Active"),"",IF(G728&lt;&gt;"Completed","Not yet completed",IF(J728="","Missing review date",IF(J728&lt;TODAY(),"Review overdue",IF(J728&lt;=TODAY()+30,"Review within 30 days","Scheduled")))))</f>
        <v/>
      </c>
      <c r="W728" s="8">
        <f>IF(OR(A728="",F728&lt;&gt;"Active"),"",IF(K728="No","Not required",IF(K728&lt;&gt;"Yes","Check requirement",IF(L728="Further support needed","Competence concern",IF(L728="Competence confirmed","Confirmed",IF(M728="","Missing assessment due",IF(M728&lt;TODAY(),"Assessment overdue","Assessment outstanding")))))))</f>
        <v/>
      </c>
      <c r="X728" s="8">
        <f>IF(OR(A728="",F728&lt;&gt;"Active"),"",IF(T728="Closed","Closed",IF(AND(T728="Not needed",Q728="",R728="",S728=""),"No action",IF(OR(Q728="",R728="",S728="",T728&lt;&gt;"Open"),"Check action details",IF(S728&lt;TODAY(),"Action overdue","Action open")))))</f>
        <v/>
      </c>
      <c r="Y728" s="8">
        <f>IF(COUNTA(A728:T728)=0,"",IF(F728="Archived","Archived",IF(OR(A728="",B728="",C728="",D728="",E728="",F728&lt;&gt;"Active",COUNTIF(Roles,B728)=0,COUNTIF(Branches,C728)=0,COUNTIF(LearningStatuses,G728)=0,COUNTIF(AssessmentRequired,K728)=0,COUNTIF(AssessmentStatuses,L728)=0,COUNTIF(ActionStatuses,T728)=0,AND(H728&lt;&gt;"",NOT(ISNUMBER(H728))),AND(I728&lt;&gt;"",OR(NOT(ISNUMBER(I728)),I728&gt;TODAY())),AND(J728&lt;&gt;"",NOT(ISNUMBER(J728))),AND(M728&lt;&gt;"",NOT(ISNUMBER(M728))),AND(N728&lt;&gt;"",OR(NOT(ISNUMBER(N728)),N728&gt;TODAY())),AND(S728&lt;&gt;"",NOT(ISNUMBER(S728))),AND(G728="Completed",OR(I728="",P728="",J728="")),AND(G728&lt;&gt;"Completed",OR(I728&lt;&gt;"",H728="")),AND(K728="No",L728&lt;&gt;"Not required"),AND(K728="Yes",OR(L728="Not required",AND(L728&lt;&gt;"Competence confirmed",M728=""))),AND(OR(L728="Competence confirmed",L728="Further support needed"),OR(N728="",O728="",P728="")),AND(L728="Further support needed",T728&lt;&gt;"Open"),X728="Check action details",AND(T728="Closed",OR(Q728="",R728="",P728=""))),"Check required fields/dates","Recorded - verify evidence")))</f>
        <v/>
      </c>
    </row>
    <row r="729" spans="1:25" ht="32" customHeight="1">
      <c r="A729" s="6"/>
      <c r="B729" s="6"/>
      <c r="C729" s="6"/>
      <c r="D729" s="6"/>
      <c r="E729" s="6"/>
      <c r="F729" s="6"/>
      <c r="G729" s="6"/>
      <c r="H729" s="7"/>
      <c r="I729" s="7"/>
      <c r="J729" s="7"/>
      <c r="K729" s="6"/>
      <c r="L729" s="6"/>
      <c r="M729" s="7"/>
      <c r="N729" s="7"/>
      <c r="O729" s="6"/>
      <c r="P729" s="6"/>
      <c r="Q729" s="6"/>
      <c r="R729" s="6"/>
      <c r="S729" s="7"/>
      <c r="T729" s="6"/>
      <c r="U729" s="8">
        <f>IF(OR(A729="",F729&lt;&gt;"Active"),"",IF(G729="Completed","Completed",IF(H729="","Missing deadline",IF(H729&lt;TODAY(),"Overdue learning",IF(H729&lt;=TODAY()+30,"Due within 30 days","Scheduled")))))</f>
        <v/>
      </c>
      <c r="V729" s="8">
        <f>IF(OR(A729="",F729&lt;&gt;"Active"),"",IF(G729&lt;&gt;"Completed","Not yet completed",IF(J729="","Missing review date",IF(J729&lt;TODAY(),"Review overdue",IF(J729&lt;=TODAY()+30,"Review within 30 days","Scheduled")))))</f>
        <v/>
      </c>
      <c r="W729" s="8">
        <f>IF(OR(A729="",F729&lt;&gt;"Active"),"",IF(K729="No","Not required",IF(K729&lt;&gt;"Yes","Check requirement",IF(L729="Further support needed","Competence concern",IF(L729="Competence confirmed","Confirmed",IF(M729="","Missing assessment due",IF(M729&lt;TODAY(),"Assessment overdue","Assessment outstanding")))))))</f>
        <v/>
      </c>
      <c r="X729" s="8">
        <f>IF(OR(A729="",F729&lt;&gt;"Active"),"",IF(T729="Closed","Closed",IF(AND(T729="Not needed",Q729="",R729="",S729=""),"No action",IF(OR(Q729="",R729="",S729="",T729&lt;&gt;"Open"),"Check action details",IF(S729&lt;TODAY(),"Action overdue","Action open")))))</f>
        <v/>
      </c>
      <c r="Y729" s="8">
        <f>IF(COUNTA(A729:T729)=0,"",IF(F729="Archived","Archived",IF(OR(A729="",B729="",C729="",D729="",E729="",F729&lt;&gt;"Active",COUNTIF(Roles,B729)=0,COUNTIF(Branches,C729)=0,COUNTIF(LearningStatuses,G729)=0,COUNTIF(AssessmentRequired,K729)=0,COUNTIF(AssessmentStatuses,L729)=0,COUNTIF(ActionStatuses,T729)=0,AND(H729&lt;&gt;"",NOT(ISNUMBER(H729))),AND(I729&lt;&gt;"",OR(NOT(ISNUMBER(I729)),I729&gt;TODAY())),AND(J729&lt;&gt;"",NOT(ISNUMBER(J729))),AND(M729&lt;&gt;"",NOT(ISNUMBER(M729))),AND(N729&lt;&gt;"",OR(NOT(ISNUMBER(N729)),N729&gt;TODAY())),AND(S729&lt;&gt;"",NOT(ISNUMBER(S729))),AND(G729="Completed",OR(I729="",P729="",J729="")),AND(G729&lt;&gt;"Completed",OR(I729&lt;&gt;"",H729="")),AND(K729="No",L729&lt;&gt;"Not required"),AND(K729="Yes",OR(L729="Not required",AND(L729&lt;&gt;"Competence confirmed",M729=""))),AND(OR(L729="Competence confirmed",L729="Further support needed"),OR(N729="",O729="",P729="")),AND(L729="Further support needed",T729&lt;&gt;"Open"),X729="Check action details",AND(T729="Closed",OR(Q729="",R729="",P729=""))),"Check required fields/dates","Recorded - verify evidence")))</f>
        <v/>
      </c>
    </row>
    <row r="730" spans="1:25" ht="32" customHeight="1">
      <c r="A730" s="6"/>
      <c r="B730" s="6"/>
      <c r="C730" s="6"/>
      <c r="D730" s="6"/>
      <c r="E730" s="6"/>
      <c r="F730" s="6"/>
      <c r="G730" s="6"/>
      <c r="H730" s="7"/>
      <c r="I730" s="7"/>
      <c r="J730" s="7"/>
      <c r="K730" s="6"/>
      <c r="L730" s="6"/>
      <c r="M730" s="7"/>
      <c r="N730" s="7"/>
      <c r="O730" s="6"/>
      <c r="P730" s="6"/>
      <c r="Q730" s="6"/>
      <c r="R730" s="6"/>
      <c r="S730" s="7"/>
      <c r="T730" s="6"/>
      <c r="U730" s="8">
        <f>IF(OR(A730="",F730&lt;&gt;"Active"),"",IF(G730="Completed","Completed",IF(H730="","Missing deadline",IF(H730&lt;TODAY(),"Overdue learning",IF(H730&lt;=TODAY()+30,"Due within 30 days","Scheduled")))))</f>
        <v/>
      </c>
      <c r="V730" s="8">
        <f>IF(OR(A730="",F730&lt;&gt;"Active"),"",IF(G730&lt;&gt;"Completed","Not yet completed",IF(J730="","Missing review date",IF(J730&lt;TODAY(),"Review overdue",IF(J730&lt;=TODAY()+30,"Review within 30 days","Scheduled")))))</f>
        <v/>
      </c>
      <c r="W730" s="8">
        <f>IF(OR(A730="",F730&lt;&gt;"Active"),"",IF(K730="No","Not required",IF(K730&lt;&gt;"Yes","Check requirement",IF(L730="Further support needed","Competence concern",IF(L730="Competence confirmed","Confirmed",IF(M730="","Missing assessment due",IF(M730&lt;TODAY(),"Assessment overdue","Assessment outstanding")))))))</f>
        <v/>
      </c>
      <c r="X730" s="8">
        <f>IF(OR(A730="",F730&lt;&gt;"Active"),"",IF(T730="Closed","Closed",IF(AND(T730="Not needed",Q730="",R730="",S730=""),"No action",IF(OR(Q730="",R730="",S730="",T730&lt;&gt;"Open"),"Check action details",IF(S730&lt;TODAY(),"Action overdue","Action open")))))</f>
        <v/>
      </c>
      <c r="Y730" s="8">
        <f>IF(COUNTA(A730:T730)=0,"",IF(F730="Archived","Archived",IF(OR(A730="",B730="",C730="",D730="",E730="",F730&lt;&gt;"Active",COUNTIF(Roles,B730)=0,COUNTIF(Branches,C730)=0,COUNTIF(LearningStatuses,G730)=0,COUNTIF(AssessmentRequired,K730)=0,COUNTIF(AssessmentStatuses,L730)=0,COUNTIF(ActionStatuses,T730)=0,AND(H730&lt;&gt;"",NOT(ISNUMBER(H730))),AND(I730&lt;&gt;"",OR(NOT(ISNUMBER(I730)),I730&gt;TODAY())),AND(J730&lt;&gt;"",NOT(ISNUMBER(J730))),AND(M730&lt;&gt;"",NOT(ISNUMBER(M730))),AND(N730&lt;&gt;"",OR(NOT(ISNUMBER(N730)),N730&gt;TODAY())),AND(S730&lt;&gt;"",NOT(ISNUMBER(S730))),AND(G730="Completed",OR(I730="",P730="",J730="")),AND(G730&lt;&gt;"Completed",OR(I730&lt;&gt;"",H730="")),AND(K730="No",L730&lt;&gt;"Not required"),AND(K730="Yes",OR(L730="Not required",AND(L730&lt;&gt;"Competence confirmed",M730=""))),AND(OR(L730="Competence confirmed",L730="Further support needed"),OR(N730="",O730="",P730="")),AND(L730="Further support needed",T730&lt;&gt;"Open"),X730="Check action details",AND(T730="Closed",OR(Q730="",R730="",P730=""))),"Check required fields/dates","Recorded - verify evidence")))</f>
        <v/>
      </c>
    </row>
    <row r="731" spans="1:25" ht="32" customHeight="1">
      <c r="A731" s="6"/>
      <c r="B731" s="6"/>
      <c r="C731" s="6"/>
      <c r="D731" s="6"/>
      <c r="E731" s="6"/>
      <c r="F731" s="6"/>
      <c r="G731" s="6"/>
      <c r="H731" s="7"/>
      <c r="I731" s="7"/>
      <c r="J731" s="7"/>
      <c r="K731" s="6"/>
      <c r="L731" s="6"/>
      <c r="M731" s="7"/>
      <c r="N731" s="7"/>
      <c r="O731" s="6"/>
      <c r="P731" s="6"/>
      <c r="Q731" s="6"/>
      <c r="R731" s="6"/>
      <c r="S731" s="7"/>
      <c r="T731" s="6"/>
      <c r="U731" s="8">
        <f>IF(OR(A731="",F731&lt;&gt;"Active"),"",IF(G731="Completed","Completed",IF(H731="","Missing deadline",IF(H731&lt;TODAY(),"Overdue learning",IF(H731&lt;=TODAY()+30,"Due within 30 days","Scheduled")))))</f>
        <v/>
      </c>
      <c r="V731" s="8">
        <f>IF(OR(A731="",F731&lt;&gt;"Active"),"",IF(G731&lt;&gt;"Completed","Not yet completed",IF(J731="","Missing review date",IF(J731&lt;TODAY(),"Review overdue",IF(J731&lt;=TODAY()+30,"Review within 30 days","Scheduled")))))</f>
        <v/>
      </c>
      <c r="W731" s="8">
        <f>IF(OR(A731="",F731&lt;&gt;"Active"),"",IF(K731="No","Not required",IF(K731&lt;&gt;"Yes","Check requirement",IF(L731="Further support needed","Competence concern",IF(L731="Competence confirmed","Confirmed",IF(M731="","Missing assessment due",IF(M731&lt;TODAY(),"Assessment overdue","Assessment outstanding")))))))</f>
        <v/>
      </c>
      <c r="X731" s="8">
        <f>IF(OR(A731="",F731&lt;&gt;"Active"),"",IF(T731="Closed","Closed",IF(AND(T731="Not needed",Q731="",R731="",S731=""),"No action",IF(OR(Q731="",R731="",S731="",T731&lt;&gt;"Open"),"Check action details",IF(S731&lt;TODAY(),"Action overdue","Action open")))))</f>
        <v/>
      </c>
      <c r="Y731" s="8">
        <f>IF(COUNTA(A731:T731)=0,"",IF(F731="Archived","Archived",IF(OR(A731="",B731="",C731="",D731="",E731="",F731&lt;&gt;"Active",COUNTIF(Roles,B731)=0,COUNTIF(Branches,C731)=0,COUNTIF(LearningStatuses,G731)=0,COUNTIF(AssessmentRequired,K731)=0,COUNTIF(AssessmentStatuses,L731)=0,COUNTIF(ActionStatuses,T731)=0,AND(H731&lt;&gt;"",NOT(ISNUMBER(H731))),AND(I731&lt;&gt;"",OR(NOT(ISNUMBER(I731)),I731&gt;TODAY())),AND(J731&lt;&gt;"",NOT(ISNUMBER(J731))),AND(M731&lt;&gt;"",NOT(ISNUMBER(M731))),AND(N731&lt;&gt;"",OR(NOT(ISNUMBER(N731)),N731&gt;TODAY())),AND(S731&lt;&gt;"",NOT(ISNUMBER(S731))),AND(G731="Completed",OR(I731="",P731="",J731="")),AND(G731&lt;&gt;"Completed",OR(I731&lt;&gt;"",H731="")),AND(K731="No",L731&lt;&gt;"Not required"),AND(K731="Yes",OR(L731="Not required",AND(L731&lt;&gt;"Competence confirmed",M731=""))),AND(OR(L731="Competence confirmed",L731="Further support needed"),OR(N731="",O731="",P731="")),AND(L731="Further support needed",T731&lt;&gt;"Open"),X731="Check action details",AND(T731="Closed",OR(Q731="",R731="",P731=""))),"Check required fields/dates","Recorded - verify evidence")))</f>
        <v/>
      </c>
    </row>
    <row r="732" spans="1:25" ht="32" customHeight="1">
      <c r="A732" s="6"/>
      <c r="B732" s="6"/>
      <c r="C732" s="6"/>
      <c r="D732" s="6"/>
      <c r="E732" s="6"/>
      <c r="F732" s="6"/>
      <c r="G732" s="6"/>
      <c r="H732" s="7"/>
      <c r="I732" s="7"/>
      <c r="J732" s="7"/>
      <c r="K732" s="6"/>
      <c r="L732" s="6"/>
      <c r="M732" s="7"/>
      <c r="N732" s="7"/>
      <c r="O732" s="6"/>
      <c r="P732" s="6"/>
      <c r="Q732" s="6"/>
      <c r="R732" s="6"/>
      <c r="S732" s="7"/>
      <c r="T732" s="6"/>
      <c r="U732" s="8">
        <f>IF(OR(A732="",F732&lt;&gt;"Active"),"",IF(G732="Completed","Completed",IF(H732="","Missing deadline",IF(H732&lt;TODAY(),"Overdue learning",IF(H732&lt;=TODAY()+30,"Due within 30 days","Scheduled")))))</f>
        <v/>
      </c>
      <c r="V732" s="8">
        <f>IF(OR(A732="",F732&lt;&gt;"Active"),"",IF(G732&lt;&gt;"Completed","Not yet completed",IF(J732="","Missing review date",IF(J732&lt;TODAY(),"Review overdue",IF(J732&lt;=TODAY()+30,"Review within 30 days","Scheduled")))))</f>
        <v/>
      </c>
      <c r="W732" s="8">
        <f>IF(OR(A732="",F732&lt;&gt;"Active"),"",IF(K732="No","Not required",IF(K732&lt;&gt;"Yes","Check requirement",IF(L732="Further support needed","Competence concern",IF(L732="Competence confirmed","Confirmed",IF(M732="","Missing assessment due",IF(M732&lt;TODAY(),"Assessment overdue","Assessment outstanding")))))))</f>
        <v/>
      </c>
      <c r="X732" s="8">
        <f>IF(OR(A732="",F732&lt;&gt;"Active"),"",IF(T732="Closed","Closed",IF(AND(T732="Not needed",Q732="",R732="",S732=""),"No action",IF(OR(Q732="",R732="",S732="",T732&lt;&gt;"Open"),"Check action details",IF(S732&lt;TODAY(),"Action overdue","Action open")))))</f>
        <v/>
      </c>
      <c r="Y732" s="8">
        <f>IF(COUNTA(A732:T732)=0,"",IF(F732="Archived","Archived",IF(OR(A732="",B732="",C732="",D732="",E732="",F732&lt;&gt;"Active",COUNTIF(Roles,B732)=0,COUNTIF(Branches,C732)=0,COUNTIF(LearningStatuses,G732)=0,COUNTIF(AssessmentRequired,K732)=0,COUNTIF(AssessmentStatuses,L732)=0,COUNTIF(ActionStatuses,T732)=0,AND(H732&lt;&gt;"",NOT(ISNUMBER(H732))),AND(I732&lt;&gt;"",OR(NOT(ISNUMBER(I732)),I732&gt;TODAY())),AND(J732&lt;&gt;"",NOT(ISNUMBER(J732))),AND(M732&lt;&gt;"",NOT(ISNUMBER(M732))),AND(N732&lt;&gt;"",OR(NOT(ISNUMBER(N732)),N732&gt;TODAY())),AND(S732&lt;&gt;"",NOT(ISNUMBER(S732))),AND(G732="Completed",OR(I732="",P732="",J732="")),AND(G732&lt;&gt;"Completed",OR(I732&lt;&gt;"",H732="")),AND(K732="No",L732&lt;&gt;"Not required"),AND(K732="Yes",OR(L732="Not required",AND(L732&lt;&gt;"Competence confirmed",M732=""))),AND(OR(L732="Competence confirmed",L732="Further support needed"),OR(N732="",O732="",P732="")),AND(L732="Further support needed",T732&lt;&gt;"Open"),X732="Check action details",AND(T732="Closed",OR(Q732="",R732="",P732=""))),"Check required fields/dates","Recorded - verify evidence")))</f>
        <v/>
      </c>
    </row>
    <row r="733" spans="1:25" ht="32" customHeight="1">
      <c r="A733" s="6"/>
      <c r="B733" s="6"/>
      <c r="C733" s="6"/>
      <c r="D733" s="6"/>
      <c r="E733" s="6"/>
      <c r="F733" s="6"/>
      <c r="G733" s="6"/>
      <c r="H733" s="7"/>
      <c r="I733" s="7"/>
      <c r="J733" s="7"/>
      <c r="K733" s="6"/>
      <c r="L733" s="6"/>
      <c r="M733" s="7"/>
      <c r="N733" s="7"/>
      <c r="O733" s="6"/>
      <c r="P733" s="6"/>
      <c r="Q733" s="6"/>
      <c r="R733" s="6"/>
      <c r="S733" s="7"/>
      <c r="T733" s="6"/>
      <c r="U733" s="8">
        <f>IF(OR(A733="",F733&lt;&gt;"Active"),"",IF(G733="Completed","Completed",IF(H733="","Missing deadline",IF(H733&lt;TODAY(),"Overdue learning",IF(H733&lt;=TODAY()+30,"Due within 30 days","Scheduled")))))</f>
        <v/>
      </c>
      <c r="V733" s="8">
        <f>IF(OR(A733="",F733&lt;&gt;"Active"),"",IF(G733&lt;&gt;"Completed","Not yet completed",IF(J733="","Missing review date",IF(J733&lt;TODAY(),"Review overdue",IF(J733&lt;=TODAY()+30,"Review within 30 days","Scheduled")))))</f>
        <v/>
      </c>
      <c r="W733" s="8">
        <f>IF(OR(A733="",F733&lt;&gt;"Active"),"",IF(K733="No","Not required",IF(K733&lt;&gt;"Yes","Check requirement",IF(L733="Further support needed","Competence concern",IF(L733="Competence confirmed","Confirmed",IF(M733="","Missing assessment due",IF(M733&lt;TODAY(),"Assessment overdue","Assessment outstanding")))))))</f>
        <v/>
      </c>
      <c r="X733" s="8">
        <f>IF(OR(A733="",F733&lt;&gt;"Active"),"",IF(T733="Closed","Closed",IF(AND(T733="Not needed",Q733="",R733="",S733=""),"No action",IF(OR(Q733="",R733="",S733="",T733&lt;&gt;"Open"),"Check action details",IF(S733&lt;TODAY(),"Action overdue","Action open")))))</f>
        <v/>
      </c>
      <c r="Y733" s="8">
        <f>IF(COUNTA(A733:T733)=0,"",IF(F733="Archived","Archived",IF(OR(A733="",B733="",C733="",D733="",E733="",F733&lt;&gt;"Active",COUNTIF(Roles,B733)=0,COUNTIF(Branches,C733)=0,COUNTIF(LearningStatuses,G733)=0,COUNTIF(AssessmentRequired,K733)=0,COUNTIF(AssessmentStatuses,L733)=0,COUNTIF(ActionStatuses,T733)=0,AND(H733&lt;&gt;"",NOT(ISNUMBER(H733))),AND(I733&lt;&gt;"",OR(NOT(ISNUMBER(I733)),I733&gt;TODAY())),AND(J733&lt;&gt;"",NOT(ISNUMBER(J733))),AND(M733&lt;&gt;"",NOT(ISNUMBER(M733))),AND(N733&lt;&gt;"",OR(NOT(ISNUMBER(N733)),N733&gt;TODAY())),AND(S733&lt;&gt;"",NOT(ISNUMBER(S733))),AND(G733="Completed",OR(I733="",P733="",J733="")),AND(G733&lt;&gt;"Completed",OR(I733&lt;&gt;"",H733="")),AND(K733="No",L733&lt;&gt;"Not required"),AND(K733="Yes",OR(L733="Not required",AND(L733&lt;&gt;"Competence confirmed",M733=""))),AND(OR(L733="Competence confirmed",L733="Further support needed"),OR(N733="",O733="",P733="")),AND(L733="Further support needed",T733&lt;&gt;"Open"),X733="Check action details",AND(T733="Closed",OR(Q733="",R733="",P733=""))),"Check required fields/dates","Recorded - verify evidence")))</f>
        <v/>
      </c>
    </row>
    <row r="734" spans="1:25" ht="32" customHeight="1">
      <c r="A734" s="6"/>
      <c r="B734" s="6"/>
      <c r="C734" s="6"/>
      <c r="D734" s="6"/>
      <c r="E734" s="6"/>
      <c r="F734" s="6"/>
      <c r="G734" s="6"/>
      <c r="H734" s="7"/>
      <c r="I734" s="7"/>
      <c r="J734" s="7"/>
      <c r="K734" s="6"/>
      <c r="L734" s="6"/>
      <c r="M734" s="7"/>
      <c r="N734" s="7"/>
      <c r="O734" s="6"/>
      <c r="P734" s="6"/>
      <c r="Q734" s="6"/>
      <c r="R734" s="6"/>
      <c r="S734" s="7"/>
      <c r="T734" s="6"/>
      <c r="U734" s="8">
        <f>IF(OR(A734="",F734&lt;&gt;"Active"),"",IF(G734="Completed","Completed",IF(H734="","Missing deadline",IF(H734&lt;TODAY(),"Overdue learning",IF(H734&lt;=TODAY()+30,"Due within 30 days","Scheduled")))))</f>
        <v/>
      </c>
      <c r="V734" s="8">
        <f>IF(OR(A734="",F734&lt;&gt;"Active"),"",IF(G734&lt;&gt;"Completed","Not yet completed",IF(J734="","Missing review date",IF(J734&lt;TODAY(),"Review overdue",IF(J734&lt;=TODAY()+30,"Review within 30 days","Scheduled")))))</f>
        <v/>
      </c>
      <c r="W734" s="8">
        <f>IF(OR(A734="",F734&lt;&gt;"Active"),"",IF(K734="No","Not required",IF(K734&lt;&gt;"Yes","Check requirement",IF(L734="Further support needed","Competence concern",IF(L734="Competence confirmed","Confirmed",IF(M734="","Missing assessment due",IF(M734&lt;TODAY(),"Assessment overdue","Assessment outstanding")))))))</f>
        <v/>
      </c>
      <c r="X734" s="8">
        <f>IF(OR(A734="",F734&lt;&gt;"Active"),"",IF(T734="Closed","Closed",IF(AND(T734="Not needed",Q734="",R734="",S734=""),"No action",IF(OR(Q734="",R734="",S734="",T734&lt;&gt;"Open"),"Check action details",IF(S734&lt;TODAY(),"Action overdue","Action open")))))</f>
        <v/>
      </c>
      <c r="Y734" s="8">
        <f>IF(COUNTA(A734:T734)=0,"",IF(F734="Archived","Archived",IF(OR(A734="",B734="",C734="",D734="",E734="",F734&lt;&gt;"Active",COUNTIF(Roles,B734)=0,COUNTIF(Branches,C734)=0,COUNTIF(LearningStatuses,G734)=0,COUNTIF(AssessmentRequired,K734)=0,COUNTIF(AssessmentStatuses,L734)=0,COUNTIF(ActionStatuses,T734)=0,AND(H734&lt;&gt;"",NOT(ISNUMBER(H734))),AND(I734&lt;&gt;"",OR(NOT(ISNUMBER(I734)),I734&gt;TODAY())),AND(J734&lt;&gt;"",NOT(ISNUMBER(J734))),AND(M734&lt;&gt;"",NOT(ISNUMBER(M734))),AND(N734&lt;&gt;"",OR(NOT(ISNUMBER(N734)),N734&gt;TODAY())),AND(S734&lt;&gt;"",NOT(ISNUMBER(S734))),AND(G734="Completed",OR(I734="",P734="",J734="")),AND(G734&lt;&gt;"Completed",OR(I734&lt;&gt;"",H734="")),AND(K734="No",L734&lt;&gt;"Not required"),AND(K734="Yes",OR(L734="Not required",AND(L734&lt;&gt;"Competence confirmed",M734=""))),AND(OR(L734="Competence confirmed",L734="Further support needed"),OR(N734="",O734="",P734="")),AND(L734="Further support needed",T734&lt;&gt;"Open"),X734="Check action details",AND(T734="Closed",OR(Q734="",R734="",P734=""))),"Check required fields/dates","Recorded - verify evidence")))</f>
        <v/>
      </c>
    </row>
    <row r="735" spans="1:25" ht="32" customHeight="1">
      <c r="A735" s="6"/>
      <c r="B735" s="6"/>
      <c r="C735" s="6"/>
      <c r="D735" s="6"/>
      <c r="E735" s="6"/>
      <c r="F735" s="6"/>
      <c r="G735" s="6"/>
      <c r="H735" s="7"/>
      <c r="I735" s="7"/>
      <c r="J735" s="7"/>
      <c r="K735" s="6"/>
      <c r="L735" s="6"/>
      <c r="M735" s="7"/>
      <c r="N735" s="7"/>
      <c r="O735" s="6"/>
      <c r="P735" s="6"/>
      <c r="Q735" s="6"/>
      <c r="R735" s="6"/>
      <c r="S735" s="7"/>
      <c r="T735" s="6"/>
      <c r="U735" s="8">
        <f>IF(OR(A735="",F735&lt;&gt;"Active"),"",IF(G735="Completed","Completed",IF(H735="","Missing deadline",IF(H735&lt;TODAY(),"Overdue learning",IF(H735&lt;=TODAY()+30,"Due within 30 days","Scheduled")))))</f>
        <v/>
      </c>
      <c r="V735" s="8">
        <f>IF(OR(A735="",F735&lt;&gt;"Active"),"",IF(G735&lt;&gt;"Completed","Not yet completed",IF(J735="","Missing review date",IF(J735&lt;TODAY(),"Review overdue",IF(J735&lt;=TODAY()+30,"Review within 30 days","Scheduled")))))</f>
        <v/>
      </c>
      <c r="W735" s="8">
        <f>IF(OR(A735="",F735&lt;&gt;"Active"),"",IF(K735="No","Not required",IF(K735&lt;&gt;"Yes","Check requirement",IF(L735="Further support needed","Competence concern",IF(L735="Competence confirmed","Confirmed",IF(M735="","Missing assessment due",IF(M735&lt;TODAY(),"Assessment overdue","Assessment outstanding")))))))</f>
        <v/>
      </c>
      <c r="X735" s="8">
        <f>IF(OR(A735="",F735&lt;&gt;"Active"),"",IF(T735="Closed","Closed",IF(AND(T735="Not needed",Q735="",R735="",S735=""),"No action",IF(OR(Q735="",R735="",S735="",T735&lt;&gt;"Open"),"Check action details",IF(S735&lt;TODAY(),"Action overdue","Action open")))))</f>
        <v/>
      </c>
      <c r="Y735" s="8">
        <f>IF(COUNTA(A735:T735)=0,"",IF(F735="Archived","Archived",IF(OR(A735="",B735="",C735="",D735="",E735="",F735&lt;&gt;"Active",COUNTIF(Roles,B735)=0,COUNTIF(Branches,C735)=0,COUNTIF(LearningStatuses,G735)=0,COUNTIF(AssessmentRequired,K735)=0,COUNTIF(AssessmentStatuses,L735)=0,COUNTIF(ActionStatuses,T735)=0,AND(H735&lt;&gt;"",NOT(ISNUMBER(H735))),AND(I735&lt;&gt;"",OR(NOT(ISNUMBER(I735)),I735&gt;TODAY())),AND(J735&lt;&gt;"",NOT(ISNUMBER(J735))),AND(M735&lt;&gt;"",NOT(ISNUMBER(M735))),AND(N735&lt;&gt;"",OR(NOT(ISNUMBER(N735)),N735&gt;TODAY())),AND(S735&lt;&gt;"",NOT(ISNUMBER(S735))),AND(G735="Completed",OR(I735="",P735="",J735="")),AND(G735&lt;&gt;"Completed",OR(I735&lt;&gt;"",H735="")),AND(K735="No",L735&lt;&gt;"Not required"),AND(K735="Yes",OR(L735="Not required",AND(L735&lt;&gt;"Competence confirmed",M735=""))),AND(OR(L735="Competence confirmed",L735="Further support needed"),OR(N735="",O735="",P735="")),AND(L735="Further support needed",T735&lt;&gt;"Open"),X735="Check action details",AND(T735="Closed",OR(Q735="",R735="",P735=""))),"Check required fields/dates","Recorded - verify evidence")))</f>
        <v/>
      </c>
    </row>
    <row r="736" spans="1:25" ht="32" customHeight="1">
      <c r="A736" s="6"/>
      <c r="B736" s="6"/>
      <c r="C736" s="6"/>
      <c r="D736" s="6"/>
      <c r="E736" s="6"/>
      <c r="F736" s="6"/>
      <c r="G736" s="6"/>
      <c r="H736" s="7"/>
      <c r="I736" s="7"/>
      <c r="J736" s="7"/>
      <c r="K736" s="6"/>
      <c r="L736" s="6"/>
      <c r="M736" s="7"/>
      <c r="N736" s="7"/>
      <c r="O736" s="6"/>
      <c r="P736" s="6"/>
      <c r="Q736" s="6"/>
      <c r="R736" s="6"/>
      <c r="S736" s="7"/>
      <c r="T736" s="6"/>
      <c r="U736" s="8">
        <f>IF(OR(A736="",F736&lt;&gt;"Active"),"",IF(G736="Completed","Completed",IF(H736="","Missing deadline",IF(H736&lt;TODAY(),"Overdue learning",IF(H736&lt;=TODAY()+30,"Due within 30 days","Scheduled")))))</f>
        <v/>
      </c>
      <c r="V736" s="8">
        <f>IF(OR(A736="",F736&lt;&gt;"Active"),"",IF(G736&lt;&gt;"Completed","Not yet completed",IF(J736="","Missing review date",IF(J736&lt;TODAY(),"Review overdue",IF(J736&lt;=TODAY()+30,"Review within 30 days","Scheduled")))))</f>
        <v/>
      </c>
      <c r="W736" s="8">
        <f>IF(OR(A736="",F736&lt;&gt;"Active"),"",IF(K736="No","Not required",IF(K736&lt;&gt;"Yes","Check requirement",IF(L736="Further support needed","Competence concern",IF(L736="Competence confirmed","Confirmed",IF(M736="","Missing assessment due",IF(M736&lt;TODAY(),"Assessment overdue","Assessment outstanding")))))))</f>
        <v/>
      </c>
      <c r="X736" s="8">
        <f>IF(OR(A736="",F736&lt;&gt;"Active"),"",IF(T736="Closed","Closed",IF(AND(T736="Not needed",Q736="",R736="",S736=""),"No action",IF(OR(Q736="",R736="",S736="",T736&lt;&gt;"Open"),"Check action details",IF(S736&lt;TODAY(),"Action overdue","Action open")))))</f>
        <v/>
      </c>
      <c r="Y736" s="8">
        <f>IF(COUNTA(A736:T736)=0,"",IF(F736="Archived","Archived",IF(OR(A736="",B736="",C736="",D736="",E736="",F736&lt;&gt;"Active",COUNTIF(Roles,B736)=0,COUNTIF(Branches,C736)=0,COUNTIF(LearningStatuses,G736)=0,COUNTIF(AssessmentRequired,K736)=0,COUNTIF(AssessmentStatuses,L736)=0,COUNTIF(ActionStatuses,T736)=0,AND(H736&lt;&gt;"",NOT(ISNUMBER(H736))),AND(I736&lt;&gt;"",OR(NOT(ISNUMBER(I736)),I736&gt;TODAY())),AND(J736&lt;&gt;"",NOT(ISNUMBER(J736))),AND(M736&lt;&gt;"",NOT(ISNUMBER(M736))),AND(N736&lt;&gt;"",OR(NOT(ISNUMBER(N736)),N736&gt;TODAY())),AND(S736&lt;&gt;"",NOT(ISNUMBER(S736))),AND(G736="Completed",OR(I736="",P736="",J736="")),AND(G736&lt;&gt;"Completed",OR(I736&lt;&gt;"",H736="")),AND(K736="No",L736&lt;&gt;"Not required"),AND(K736="Yes",OR(L736="Not required",AND(L736&lt;&gt;"Competence confirmed",M736=""))),AND(OR(L736="Competence confirmed",L736="Further support needed"),OR(N736="",O736="",P736="")),AND(L736="Further support needed",T736&lt;&gt;"Open"),X736="Check action details",AND(T736="Closed",OR(Q736="",R736="",P736=""))),"Check required fields/dates","Recorded - verify evidence")))</f>
        <v/>
      </c>
    </row>
    <row r="737" spans="1:25" ht="32" customHeight="1">
      <c r="A737" s="6"/>
      <c r="B737" s="6"/>
      <c r="C737" s="6"/>
      <c r="D737" s="6"/>
      <c r="E737" s="6"/>
      <c r="F737" s="6"/>
      <c r="G737" s="6"/>
      <c r="H737" s="7"/>
      <c r="I737" s="7"/>
      <c r="J737" s="7"/>
      <c r="K737" s="6"/>
      <c r="L737" s="6"/>
      <c r="M737" s="7"/>
      <c r="N737" s="7"/>
      <c r="O737" s="6"/>
      <c r="P737" s="6"/>
      <c r="Q737" s="6"/>
      <c r="R737" s="6"/>
      <c r="S737" s="7"/>
      <c r="T737" s="6"/>
      <c r="U737" s="8">
        <f>IF(OR(A737="",F737&lt;&gt;"Active"),"",IF(G737="Completed","Completed",IF(H737="","Missing deadline",IF(H737&lt;TODAY(),"Overdue learning",IF(H737&lt;=TODAY()+30,"Due within 30 days","Scheduled")))))</f>
        <v/>
      </c>
      <c r="V737" s="8">
        <f>IF(OR(A737="",F737&lt;&gt;"Active"),"",IF(G737&lt;&gt;"Completed","Not yet completed",IF(J737="","Missing review date",IF(J737&lt;TODAY(),"Review overdue",IF(J737&lt;=TODAY()+30,"Review within 30 days","Scheduled")))))</f>
        <v/>
      </c>
      <c r="W737" s="8">
        <f>IF(OR(A737="",F737&lt;&gt;"Active"),"",IF(K737="No","Not required",IF(K737&lt;&gt;"Yes","Check requirement",IF(L737="Further support needed","Competence concern",IF(L737="Competence confirmed","Confirmed",IF(M737="","Missing assessment due",IF(M737&lt;TODAY(),"Assessment overdue","Assessment outstanding")))))))</f>
        <v/>
      </c>
      <c r="X737" s="8">
        <f>IF(OR(A737="",F737&lt;&gt;"Active"),"",IF(T737="Closed","Closed",IF(AND(T737="Not needed",Q737="",R737="",S737=""),"No action",IF(OR(Q737="",R737="",S737="",T737&lt;&gt;"Open"),"Check action details",IF(S737&lt;TODAY(),"Action overdue","Action open")))))</f>
        <v/>
      </c>
      <c r="Y737" s="8">
        <f>IF(COUNTA(A737:T737)=0,"",IF(F737="Archived","Archived",IF(OR(A737="",B737="",C737="",D737="",E737="",F737&lt;&gt;"Active",COUNTIF(Roles,B737)=0,COUNTIF(Branches,C737)=0,COUNTIF(LearningStatuses,G737)=0,COUNTIF(AssessmentRequired,K737)=0,COUNTIF(AssessmentStatuses,L737)=0,COUNTIF(ActionStatuses,T737)=0,AND(H737&lt;&gt;"",NOT(ISNUMBER(H737))),AND(I737&lt;&gt;"",OR(NOT(ISNUMBER(I737)),I737&gt;TODAY())),AND(J737&lt;&gt;"",NOT(ISNUMBER(J737))),AND(M737&lt;&gt;"",NOT(ISNUMBER(M737))),AND(N737&lt;&gt;"",OR(NOT(ISNUMBER(N737)),N737&gt;TODAY())),AND(S737&lt;&gt;"",NOT(ISNUMBER(S737))),AND(G737="Completed",OR(I737="",P737="",J737="")),AND(G737&lt;&gt;"Completed",OR(I737&lt;&gt;"",H737="")),AND(K737="No",L737&lt;&gt;"Not required"),AND(K737="Yes",OR(L737="Not required",AND(L737&lt;&gt;"Competence confirmed",M737=""))),AND(OR(L737="Competence confirmed",L737="Further support needed"),OR(N737="",O737="",P737="")),AND(L737="Further support needed",T737&lt;&gt;"Open"),X737="Check action details",AND(T737="Closed",OR(Q737="",R737="",P737=""))),"Check required fields/dates","Recorded - verify evidence")))</f>
        <v/>
      </c>
    </row>
    <row r="738" spans="1:25" ht="32" customHeight="1">
      <c r="A738" s="6"/>
      <c r="B738" s="6"/>
      <c r="C738" s="6"/>
      <c r="D738" s="6"/>
      <c r="E738" s="6"/>
      <c r="F738" s="6"/>
      <c r="G738" s="6"/>
      <c r="H738" s="7"/>
      <c r="I738" s="7"/>
      <c r="J738" s="7"/>
      <c r="K738" s="6"/>
      <c r="L738" s="6"/>
      <c r="M738" s="7"/>
      <c r="N738" s="7"/>
      <c r="O738" s="6"/>
      <c r="P738" s="6"/>
      <c r="Q738" s="6"/>
      <c r="R738" s="6"/>
      <c r="S738" s="7"/>
      <c r="T738" s="6"/>
      <c r="U738" s="8">
        <f>IF(OR(A738="",F738&lt;&gt;"Active"),"",IF(G738="Completed","Completed",IF(H738="","Missing deadline",IF(H738&lt;TODAY(),"Overdue learning",IF(H738&lt;=TODAY()+30,"Due within 30 days","Scheduled")))))</f>
        <v/>
      </c>
      <c r="V738" s="8">
        <f>IF(OR(A738="",F738&lt;&gt;"Active"),"",IF(G738&lt;&gt;"Completed","Not yet completed",IF(J738="","Missing review date",IF(J738&lt;TODAY(),"Review overdue",IF(J738&lt;=TODAY()+30,"Review within 30 days","Scheduled")))))</f>
        <v/>
      </c>
      <c r="W738" s="8">
        <f>IF(OR(A738="",F738&lt;&gt;"Active"),"",IF(K738="No","Not required",IF(K738&lt;&gt;"Yes","Check requirement",IF(L738="Further support needed","Competence concern",IF(L738="Competence confirmed","Confirmed",IF(M738="","Missing assessment due",IF(M738&lt;TODAY(),"Assessment overdue","Assessment outstanding")))))))</f>
        <v/>
      </c>
      <c r="X738" s="8">
        <f>IF(OR(A738="",F738&lt;&gt;"Active"),"",IF(T738="Closed","Closed",IF(AND(T738="Not needed",Q738="",R738="",S738=""),"No action",IF(OR(Q738="",R738="",S738="",T738&lt;&gt;"Open"),"Check action details",IF(S738&lt;TODAY(),"Action overdue","Action open")))))</f>
        <v/>
      </c>
      <c r="Y738" s="8">
        <f>IF(COUNTA(A738:T738)=0,"",IF(F738="Archived","Archived",IF(OR(A738="",B738="",C738="",D738="",E738="",F738&lt;&gt;"Active",COUNTIF(Roles,B738)=0,COUNTIF(Branches,C738)=0,COUNTIF(LearningStatuses,G738)=0,COUNTIF(AssessmentRequired,K738)=0,COUNTIF(AssessmentStatuses,L738)=0,COUNTIF(ActionStatuses,T738)=0,AND(H738&lt;&gt;"",NOT(ISNUMBER(H738))),AND(I738&lt;&gt;"",OR(NOT(ISNUMBER(I738)),I738&gt;TODAY())),AND(J738&lt;&gt;"",NOT(ISNUMBER(J738))),AND(M738&lt;&gt;"",NOT(ISNUMBER(M738))),AND(N738&lt;&gt;"",OR(NOT(ISNUMBER(N738)),N738&gt;TODAY())),AND(S738&lt;&gt;"",NOT(ISNUMBER(S738))),AND(G738="Completed",OR(I738="",P738="",J738="")),AND(G738&lt;&gt;"Completed",OR(I738&lt;&gt;"",H738="")),AND(K738="No",L738&lt;&gt;"Not required"),AND(K738="Yes",OR(L738="Not required",AND(L738&lt;&gt;"Competence confirmed",M738=""))),AND(OR(L738="Competence confirmed",L738="Further support needed"),OR(N738="",O738="",P738="")),AND(L738="Further support needed",T738&lt;&gt;"Open"),X738="Check action details",AND(T738="Closed",OR(Q738="",R738="",P738=""))),"Check required fields/dates","Recorded - verify evidence")))</f>
        <v/>
      </c>
    </row>
    <row r="739" spans="1:25" ht="32" customHeight="1">
      <c r="A739" s="6"/>
      <c r="B739" s="6"/>
      <c r="C739" s="6"/>
      <c r="D739" s="6"/>
      <c r="E739" s="6"/>
      <c r="F739" s="6"/>
      <c r="G739" s="6"/>
      <c r="H739" s="7"/>
      <c r="I739" s="7"/>
      <c r="J739" s="7"/>
      <c r="K739" s="6"/>
      <c r="L739" s="6"/>
      <c r="M739" s="7"/>
      <c r="N739" s="7"/>
      <c r="O739" s="6"/>
      <c r="P739" s="6"/>
      <c r="Q739" s="6"/>
      <c r="R739" s="6"/>
      <c r="S739" s="7"/>
      <c r="T739" s="6"/>
      <c r="U739" s="8">
        <f>IF(OR(A739="",F739&lt;&gt;"Active"),"",IF(G739="Completed","Completed",IF(H739="","Missing deadline",IF(H739&lt;TODAY(),"Overdue learning",IF(H739&lt;=TODAY()+30,"Due within 30 days","Scheduled")))))</f>
        <v/>
      </c>
      <c r="V739" s="8">
        <f>IF(OR(A739="",F739&lt;&gt;"Active"),"",IF(G739&lt;&gt;"Completed","Not yet completed",IF(J739="","Missing review date",IF(J739&lt;TODAY(),"Review overdue",IF(J739&lt;=TODAY()+30,"Review within 30 days","Scheduled")))))</f>
        <v/>
      </c>
      <c r="W739" s="8">
        <f>IF(OR(A739="",F739&lt;&gt;"Active"),"",IF(K739="No","Not required",IF(K739&lt;&gt;"Yes","Check requirement",IF(L739="Further support needed","Competence concern",IF(L739="Competence confirmed","Confirmed",IF(M739="","Missing assessment due",IF(M739&lt;TODAY(),"Assessment overdue","Assessment outstanding")))))))</f>
        <v/>
      </c>
      <c r="X739" s="8">
        <f>IF(OR(A739="",F739&lt;&gt;"Active"),"",IF(T739="Closed","Closed",IF(AND(T739="Not needed",Q739="",R739="",S739=""),"No action",IF(OR(Q739="",R739="",S739="",T739&lt;&gt;"Open"),"Check action details",IF(S739&lt;TODAY(),"Action overdue","Action open")))))</f>
        <v/>
      </c>
      <c r="Y739" s="8">
        <f>IF(COUNTA(A739:T739)=0,"",IF(F739="Archived","Archived",IF(OR(A739="",B739="",C739="",D739="",E739="",F739&lt;&gt;"Active",COUNTIF(Roles,B739)=0,COUNTIF(Branches,C739)=0,COUNTIF(LearningStatuses,G739)=0,COUNTIF(AssessmentRequired,K739)=0,COUNTIF(AssessmentStatuses,L739)=0,COUNTIF(ActionStatuses,T739)=0,AND(H739&lt;&gt;"",NOT(ISNUMBER(H739))),AND(I739&lt;&gt;"",OR(NOT(ISNUMBER(I739)),I739&gt;TODAY())),AND(J739&lt;&gt;"",NOT(ISNUMBER(J739))),AND(M739&lt;&gt;"",NOT(ISNUMBER(M739))),AND(N739&lt;&gt;"",OR(NOT(ISNUMBER(N739)),N739&gt;TODAY())),AND(S739&lt;&gt;"",NOT(ISNUMBER(S739))),AND(G739="Completed",OR(I739="",P739="",J739="")),AND(G739&lt;&gt;"Completed",OR(I739&lt;&gt;"",H739="")),AND(K739="No",L739&lt;&gt;"Not required"),AND(K739="Yes",OR(L739="Not required",AND(L739&lt;&gt;"Competence confirmed",M739=""))),AND(OR(L739="Competence confirmed",L739="Further support needed"),OR(N739="",O739="",P739="")),AND(L739="Further support needed",T739&lt;&gt;"Open"),X739="Check action details",AND(T739="Closed",OR(Q739="",R739="",P739=""))),"Check required fields/dates","Recorded - verify evidence")))</f>
        <v/>
      </c>
    </row>
    <row r="740" spans="1:25" ht="32" customHeight="1">
      <c r="A740" s="6"/>
      <c r="B740" s="6"/>
      <c r="C740" s="6"/>
      <c r="D740" s="6"/>
      <c r="E740" s="6"/>
      <c r="F740" s="6"/>
      <c r="G740" s="6"/>
      <c r="H740" s="7"/>
      <c r="I740" s="7"/>
      <c r="J740" s="7"/>
      <c r="K740" s="6"/>
      <c r="L740" s="6"/>
      <c r="M740" s="7"/>
      <c r="N740" s="7"/>
      <c r="O740" s="6"/>
      <c r="P740" s="6"/>
      <c r="Q740" s="6"/>
      <c r="R740" s="6"/>
      <c r="S740" s="7"/>
      <c r="T740" s="6"/>
      <c r="U740" s="8">
        <f>IF(OR(A740="",F740&lt;&gt;"Active"),"",IF(G740="Completed","Completed",IF(H740="","Missing deadline",IF(H740&lt;TODAY(),"Overdue learning",IF(H740&lt;=TODAY()+30,"Due within 30 days","Scheduled")))))</f>
        <v/>
      </c>
      <c r="V740" s="8">
        <f>IF(OR(A740="",F740&lt;&gt;"Active"),"",IF(G740&lt;&gt;"Completed","Not yet completed",IF(J740="","Missing review date",IF(J740&lt;TODAY(),"Review overdue",IF(J740&lt;=TODAY()+30,"Review within 30 days","Scheduled")))))</f>
        <v/>
      </c>
      <c r="W740" s="8">
        <f>IF(OR(A740="",F740&lt;&gt;"Active"),"",IF(K740="No","Not required",IF(K740&lt;&gt;"Yes","Check requirement",IF(L740="Further support needed","Competence concern",IF(L740="Competence confirmed","Confirmed",IF(M740="","Missing assessment due",IF(M740&lt;TODAY(),"Assessment overdue","Assessment outstanding")))))))</f>
        <v/>
      </c>
      <c r="X740" s="8">
        <f>IF(OR(A740="",F740&lt;&gt;"Active"),"",IF(T740="Closed","Closed",IF(AND(T740="Not needed",Q740="",R740="",S740=""),"No action",IF(OR(Q740="",R740="",S740="",T740&lt;&gt;"Open"),"Check action details",IF(S740&lt;TODAY(),"Action overdue","Action open")))))</f>
        <v/>
      </c>
      <c r="Y740" s="8">
        <f>IF(COUNTA(A740:T740)=0,"",IF(F740="Archived","Archived",IF(OR(A740="",B740="",C740="",D740="",E740="",F740&lt;&gt;"Active",COUNTIF(Roles,B740)=0,COUNTIF(Branches,C740)=0,COUNTIF(LearningStatuses,G740)=0,COUNTIF(AssessmentRequired,K740)=0,COUNTIF(AssessmentStatuses,L740)=0,COUNTIF(ActionStatuses,T740)=0,AND(H740&lt;&gt;"",NOT(ISNUMBER(H740))),AND(I740&lt;&gt;"",OR(NOT(ISNUMBER(I740)),I740&gt;TODAY())),AND(J740&lt;&gt;"",NOT(ISNUMBER(J740))),AND(M740&lt;&gt;"",NOT(ISNUMBER(M740))),AND(N740&lt;&gt;"",OR(NOT(ISNUMBER(N740)),N740&gt;TODAY())),AND(S740&lt;&gt;"",NOT(ISNUMBER(S740))),AND(G740="Completed",OR(I740="",P740="",J740="")),AND(G740&lt;&gt;"Completed",OR(I740&lt;&gt;"",H740="")),AND(K740="No",L740&lt;&gt;"Not required"),AND(K740="Yes",OR(L740="Not required",AND(L740&lt;&gt;"Competence confirmed",M740=""))),AND(OR(L740="Competence confirmed",L740="Further support needed"),OR(N740="",O740="",P740="")),AND(L740="Further support needed",T740&lt;&gt;"Open"),X740="Check action details",AND(T740="Closed",OR(Q740="",R740="",P740=""))),"Check required fields/dates","Recorded - verify evidence")))</f>
        <v/>
      </c>
    </row>
    <row r="741" spans="1:25" ht="32" customHeight="1">
      <c r="A741" s="6"/>
      <c r="B741" s="6"/>
      <c r="C741" s="6"/>
      <c r="D741" s="6"/>
      <c r="E741" s="6"/>
      <c r="F741" s="6"/>
      <c r="G741" s="6"/>
      <c r="H741" s="7"/>
      <c r="I741" s="7"/>
      <c r="J741" s="7"/>
      <c r="K741" s="6"/>
      <c r="L741" s="6"/>
      <c r="M741" s="7"/>
      <c r="N741" s="7"/>
      <c r="O741" s="6"/>
      <c r="P741" s="6"/>
      <c r="Q741" s="6"/>
      <c r="R741" s="6"/>
      <c r="S741" s="7"/>
      <c r="T741" s="6"/>
      <c r="U741" s="8">
        <f>IF(OR(A741="",F741&lt;&gt;"Active"),"",IF(G741="Completed","Completed",IF(H741="","Missing deadline",IF(H741&lt;TODAY(),"Overdue learning",IF(H741&lt;=TODAY()+30,"Due within 30 days","Scheduled")))))</f>
        <v/>
      </c>
      <c r="V741" s="8">
        <f>IF(OR(A741="",F741&lt;&gt;"Active"),"",IF(G741&lt;&gt;"Completed","Not yet completed",IF(J741="","Missing review date",IF(J741&lt;TODAY(),"Review overdue",IF(J741&lt;=TODAY()+30,"Review within 30 days","Scheduled")))))</f>
        <v/>
      </c>
      <c r="W741" s="8">
        <f>IF(OR(A741="",F741&lt;&gt;"Active"),"",IF(K741="No","Not required",IF(K741&lt;&gt;"Yes","Check requirement",IF(L741="Further support needed","Competence concern",IF(L741="Competence confirmed","Confirmed",IF(M741="","Missing assessment due",IF(M741&lt;TODAY(),"Assessment overdue","Assessment outstanding")))))))</f>
        <v/>
      </c>
      <c r="X741" s="8">
        <f>IF(OR(A741="",F741&lt;&gt;"Active"),"",IF(T741="Closed","Closed",IF(AND(T741="Not needed",Q741="",R741="",S741=""),"No action",IF(OR(Q741="",R741="",S741="",T741&lt;&gt;"Open"),"Check action details",IF(S741&lt;TODAY(),"Action overdue","Action open")))))</f>
        <v/>
      </c>
      <c r="Y741" s="8">
        <f>IF(COUNTA(A741:T741)=0,"",IF(F741="Archived","Archived",IF(OR(A741="",B741="",C741="",D741="",E741="",F741&lt;&gt;"Active",COUNTIF(Roles,B741)=0,COUNTIF(Branches,C741)=0,COUNTIF(LearningStatuses,G741)=0,COUNTIF(AssessmentRequired,K741)=0,COUNTIF(AssessmentStatuses,L741)=0,COUNTIF(ActionStatuses,T741)=0,AND(H741&lt;&gt;"",NOT(ISNUMBER(H741))),AND(I741&lt;&gt;"",OR(NOT(ISNUMBER(I741)),I741&gt;TODAY())),AND(J741&lt;&gt;"",NOT(ISNUMBER(J741))),AND(M741&lt;&gt;"",NOT(ISNUMBER(M741))),AND(N741&lt;&gt;"",OR(NOT(ISNUMBER(N741)),N741&gt;TODAY())),AND(S741&lt;&gt;"",NOT(ISNUMBER(S741))),AND(G741="Completed",OR(I741="",P741="",J741="")),AND(G741&lt;&gt;"Completed",OR(I741&lt;&gt;"",H741="")),AND(K741="No",L741&lt;&gt;"Not required"),AND(K741="Yes",OR(L741="Not required",AND(L741&lt;&gt;"Competence confirmed",M741=""))),AND(OR(L741="Competence confirmed",L741="Further support needed"),OR(N741="",O741="",P741="")),AND(L741="Further support needed",T741&lt;&gt;"Open"),X741="Check action details",AND(T741="Closed",OR(Q741="",R741="",P741=""))),"Check required fields/dates","Recorded - verify evidence")))</f>
        <v/>
      </c>
    </row>
    <row r="742" spans="1:25" ht="32" customHeight="1">
      <c r="A742" s="6"/>
      <c r="B742" s="6"/>
      <c r="C742" s="6"/>
      <c r="D742" s="6"/>
      <c r="E742" s="6"/>
      <c r="F742" s="6"/>
      <c r="G742" s="6"/>
      <c r="H742" s="7"/>
      <c r="I742" s="7"/>
      <c r="J742" s="7"/>
      <c r="K742" s="6"/>
      <c r="L742" s="6"/>
      <c r="M742" s="7"/>
      <c r="N742" s="7"/>
      <c r="O742" s="6"/>
      <c r="P742" s="6"/>
      <c r="Q742" s="6"/>
      <c r="R742" s="6"/>
      <c r="S742" s="7"/>
      <c r="T742" s="6"/>
      <c r="U742" s="8">
        <f>IF(OR(A742="",F742&lt;&gt;"Active"),"",IF(G742="Completed","Completed",IF(H742="","Missing deadline",IF(H742&lt;TODAY(),"Overdue learning",IF(H742&lt;=TODAY()+30,"Due within 30 days","Scheduled")))))</f>
        <v/>
      </c>
      <c r="V742" s="8">
        <f>IF(OR(A742="",F742&lt;&gt;"Active"),"",IF(G742&lt;&gt;"Completed","Not yet completed",IF(J742="","Missing review date",IF(J742&lt;TODAY(),"Review overdue",IF(J742&lt;=TODAY()+30,"Review within 30 days","Scheduled")))))</f>
        <v/>
      </c>
      <c r="W742" s="8">
        <f>IF(OR(A742="",F742&lt;&gt;"Active"),"",IF(K742="No","Not required",IF(K742&lt;&gt;"Yes","Check requirement",IF(L742="Further support needed","Competence concern",IF(L742="Competence confirmed","Confirmed",IF(M742="","Missing assessment due",IF(M742&lt;TODAY(),"Assessment overdue","Assessment outstanding")))))))</f>
        <v/>
      </c>
      <c r="X742" s="8">
        <f>IF(OR(A742="",F742&lt;&gt;"Active"),"",IF(T742="Closed","Closed",IF(AND(T742="Not needed",Q742="",R742="",S742=""),"No action",IF(OR(Q742="",R742="",S742="",T742&lt;&gt;"Open"),"Check action details",IF(S742&lt;TODAY(),"Action overdue","Action open")))))</f>
        <v/>
      </c>
      <c r="Y742" s="8">
        <f>IF(COUNTA(A742:T742)=0,"",IF(F742="Archived","Archived",IF(OR(A742="",B742="",C742="",D742="",E742="",F742&lt;&gt;"Active",COUNTIF(Roles,B742)=0,COUNTIF(Branches,C742)=0,COUNTIF(LearningStatuses,G742)=0,COUNTIF(AssessmentRequired,K742)=0,COUNTIF(AssessmentStatuses,L742)=0,COUNTIF(ActionStatuses,T742)=0,AND(H742&lt;&gt;"",NOT(ISNUMBER(H742))),AND(I742&lt;&gt;"",OR(NOT(ISNUMBER(I742)),I742&gt;TODAY())),AND(J742&lt;&gt;"",NOT(ISNUMBER(J742))),AND(M742&lt;&gt;"",NOT(ISNUMBER(M742))),AND(N742&lt;&gt;"",OR(NOT(ISNUMBER(N742)),N742&gt;TODAY())),AND(S742&lt;&gt;"",NOT(ISNUMBER(S742))),AND(G742="Completed",OR(I742="",P742="",J742="")),AND(G742&lt;&gt;"Completed",OR(I742&lt;&gt;"",H742="")),AND(K742="No",L742&lt;&gt;"Not required"),AND(K742="Yes",OR(L742="Not required",AND(L742&lt;&gt;"Competence confirmed",M742=""))),AND(OR(L742="Competence confirmed",L742="Further support needed"),OR(N742="",O742="",P742="")),AND(L742="Further support needed",T742&lt;&gt;"Open"),X742="Check action details",AND(T742="Closed",OR(Q742="",R742="",P742=""))),"Check required fields/dates","Recorded - verify evidence")))</f>
        <v/>
      </c>
    </row>
    <row r="743" spans="1:25" ht="32" customHeight="1">
      <c r="A743" s="6"/>
      <c r="B743" s="6"/>
      <c r="C743" s="6"/>
      <c r="D743" s="6"/>
      <c r="E743" s="6"/>
      <c r="F743" s="6"/>
      <c r="G743" s="6"/>
      <c r="H743" s="7"/>
      <c r="I743" s="7"/>
      <c r="J743" s="7"/>
      <c r="K743" s="6"/>
      <c r="L743" s="6"/>
      <c r="M743" s="7"/>
      <c r="N743" s="7"/>
      <c r="O743" s="6"/>
      <c r="P743" s="6"/>
      <c r="Q743" s="6"/>
      <c r="R743" s="6"/>
      <c r="S743" s="7"/>
      <c r="T743" s="6"/>
      <c r="U743" s="8">
        <f>IF(OR(A743="",F743&lt;&gt;"Active"),"",IF(G743="Completed","Completed",IF(H743="","Missing deadline",IF(H743&lt;TODAY(),"Overdue learning",IF(H743&lt;=TODAY()+30,"Due within 30 days","Scheduled")))))</f>
        <v/>
      </c>
      <c r="V743" s="8">
        <f>IF(OR(A743="",F743&lt;&gt;"Active"),"",IF(G743&lt;&gt;"Completed","Not yet completed",IF(J743="","Missing review date",IF(J743&lt;TODAY(),"Review overdue",IF(J743&lt;=TODAY()+30,"Review within 30 days","Scheduled")))))</f>
        <v/>
      </c>
      <c r="W743" s="8">
        <f>IF(OR(A743="",F743&lt;&gt;"Active"),"",IF(K743="No","Not required",IF(K743&lt;&gt;"Yes","Check requirement",IF(L743="Further support needed","Competence concern",IF(L743="Competence confirmed","Confirmed",IF(M743="","Missing assessment due",IF(M743&lt;TODAY(),"Assessment overdue","Assessment outstanding")))))))</f>
        <v/>
      </c>
      <c r="X743" s="8">
        <f>IF(OR(A743="",F743&lt;&gt;"Active"),"",IF(T743="Closed","Closed",IF(AND(T743="Not needed",Q743="",R743="",S743=""),"No action",IF(OR(Q743="",R743="",S743="",T743&lt;&gt;"Open"),"Check action details",IF(S743&lt;TODAY(),"Action overdue","Action open")))))</f>
        <v/>
      </c>
      <c r="Y743" s="8">
        <f>IF(COUNTA(A743:T743)=0,"",IF(F743="Archived","Archived",IF(OR(A743="",B743="",C743="",D743="",E743="",F743&lt;&gt;"Active",COUNTIF(Roles,B743)=0,COUNTIF(Branches,C743)=0,COUNTIF(LearningStatuses,G743)=0,COUNTIF(AssessmentRequired,K743)=0,COUNTIF(AssessmentStatuses,L743)=0,COUNTIF(ActionStatuses,T743)=0,AND(H743&lt;&gt;"",NOT(ISNUMBER(H743))),AND(I743&lt;&gt;"",OR(NOT(ISNUMBER(I743)),I743&gt;TODAY())),AND(J743&lt;&gt;"",NOT(ISNUMBER(J743))),AND(M743&lt;&gt;"",NOT(ISNUMBER(M743))),AND(N743&lt;&gt;"",OR(NOT(ISNUMBER(N743)),N743&gt;TODAY())),AND(S743&lt;&gt;"",NOT(ISNUMBER(S743))),AND(G743="Completed",OR(I743="",P743="",J743="")),AND(G743&lt;&gt;"Completed",OR(I743&lt;&gt;"",H743="")),AND(K743="No",L743&lt;&gt;"Not required"),AND(K743="Yes",OR(L743="Not required",AND(L743&lt;&gt;"Competence confirmed",M743=""))),AND(OR(L743="Competence confirmed",L743="Further support needed"),OR(N743="",O743="",P743="")),AND(L743="Further support needed",T743&lt;&gt;"Open"),X743="Check action details",AND(T743="Closed",OR(Q743="",R743="",P743=""))),"Check required fields/dates","Recorded - verify evidence")))</f>
        <v/>
      </c>
    </row>
    <row r="744" spans="1:25" ht="32" customHeight="1">
      <c r="A744" s="6"/>
      <c r="B744" s="6"/>
      <c r="C744" s="6"/>
      <c r="D744" s="6"/>
      <c r="E744" s="6"/>
      <c r="F744" s="6"/>
      <c r="G744" s="6"/>
      <c r="H744" s="7"/>
      <c r="I744" s="7"/>
      <c r="J744" s="7"/>
      <c r="K744" s="6"/>
      <c r="L744" s="6"/>
      <c r="M744" s="7"/>
      <c r="N744" s="7"/>
      <c r="O744" s="6"/>
      <c r="P744" s="6"/>
      <c r="Q744" s="6"/>
      <c r="R744" s="6"/>
      <c r="S744" s="7"/>
      <c r="T744" s="6"/>
      <c r="U744" s="8">
        <f>IF(OR(A744="",F744&lt;&gt;"Active"),"",IF(G744="Completed","Completed",IF(H744="","Missing deadline",IF(H744&lt;TODAY(),"Overdue learning",IF(H744&lt;=TODAY()+30,"Due within 30 days","Scheduled")))))</f>
        <v/>
      </c>
      <c r="V744" s="8">
        <f>IF(OR(A744="",F744&lt;&gt;"Active"),"",IF(G744&lt;&gt;"Completed","Not yet completed",IF(J744="","Missing review date",IF(J744&lt;TODAY(),"Review overdue",IF(J744&lt;=TODAY()+30,"Review within 30 days","Scheduled")))))</f>
        <v/>
      </c>
      <c r="W744" s="8">
        <f>IF(OR(A744="",F744&lt;&gt;"Active"),"",IF(K744="No","Not required",IF(K744&lt;&gt;"Yes","Check requirement",IF(L744="Further support needed","Competence concern",IF(L744="Competence confirmed","Confirmed",IF(M744="","Missing assessment due",IF(M744&lt;TODAY(),"Assessment overdue","Assessment outstanding")))))))</f>
        <v/>
      </c>
      <c r="X744" s="8">
        <f>IF(OR(A744="",F744&lt;&gt;"Active"),"",IF(T744="Closed","Closed",IF(AND(T744="Not needed",Q744="",R744="",S744=""),"No action",IF(OR(Q744="",R744="",S744="",T744&lt;&gt;"Open"),"Check action details",IF(S744&lt;TODAY(),"Action overdue","Action open")))))</f>
        <v/>
      </c>
      <c r="Y744" s="8">
        <f>IF(COUNTA(A744:T744)=0,"",IF(F744="Archived","Archived",IF(OR(A744="",B744="",C744="",D744="",E744="",F744&lt;&gt;"Active",COUNTIF(Roles,B744)=0,COUNTIF(Branches,C744)=0,COUNTIF(LearningStatuses,G744)=0,COUNTIF(AssessmentRequired,K744)=0,COUNTIF(AssessmentStatuses,L744)=0,COUNTIF(ActionStatuses,T744)=0,AND(H744&lt;&gt;"",NOT(ISNUMBER(H744))),AND(I744&lt;&gt;"",OR(NOT(ISNUMBER(I744)),I744&gt;TODAY())),AND(J744&lt;&gt;"",NOT(ISNUMBER(J744))),AND(M744&lt;&gt;"",NOT(ISNUMBER(M744))),AND(N744&lt;&gt;"",OR(NOT(ISNUMBER(N744)),N744&gt;TODAY())),AND(S744&lt;&gt;"",NOT(ISNUMBER(S744))),AND(G744="Completed",OR(I744="",P744="",J744="")),AND(G744&lt;&gt;"Completed",OR(I744&lt;&gt;"",H744="")),AND(K744="No",L744&lt;&gt;"Not required"),AND(K744="Yes",OR(L744="Not required",AND(L744&lt;&gt;"Competence confirmed",M744=""))),AND(OR(L744="Competence confirmed",L744="Further support needed"),OR(N744="",O744="",P744="")),AND(L744="Further support needed",T744&lt;&gt;"Open"),X744="Check action details",AND(T744="Closed",OR(Q744="",R744="",P744=""))),"Check required fields/dates","Recorded - verify evidence")))</f>
        <v/>
      </c>
    </row>
    <row r="745" spans="1:25" ht="32" customHeight="1">
      <c r="A745" s="6"/>
      <c r="B745" s="6"/>
      <c r="C745" s="6"/>
      <c r="D745" s="6"/>
      <c r="E745" s="6"/>
      <c r="F745" s="6"/>
      <c r="G745" s="6"/>
      <c r="H745" s="7"/>
      <c r="I745" s="7"/>
      <c r="J745" s="7"/>
      <c r="K745" s="6"/>
      <c r="L745" s="6"/>
      <c r="M745" s="7"/>
      <c r="N745" s="7"/>
      <c r="O745" s="6"/>
      <c r="P745" s="6"/>
      <c r="Q745" s="6"/>
      <c r="R745" s="6"/>
      <c r="S745" s="7"/>
      <c r="T745" s="6"/>
      <c r="U745" s="8">
        <f>IF(OR(A745="",F745&lt;&gt;"Active"),"",IF(G745="Completed","Completed",IF(H745="","Missing deadline",IF(H745&lt;TODAY(),"Overdue learning",IF(H745&lt;=TODAY()+30,"Due within 30 days","Scheduled")))))</f>
        <v/>
      </c>
      <c r="V745" s="8">
        <f>IF(OR(A745="",F745&lt;&gt;"Active"),"",IF(G745&lt;&gt;"Completed","Not yet completed",IF(J745="","Missing review date",IF(J745&lt;TODAY(),"Review overdue",IF(J745&lt;=TODAY()+30,"Review within 30 days","Scheduled")))))</f>
        <v/>
      </c>
      <c r="W745" s="8">
        <f>IF(OR(A745="",F745&lt;&gt;"Active"),"",IF(K745="No","Not required",IF(K745&lt;&gt;"Yes","Check requirement",IF(L745="Further support needed","Competence concern",IF(L745="Competence confirmed","Confirmed",IF(M745="","Missing assessment due",IF(M745&lt;TODAY(),"Assessment overdue","Assessment outstanding")))))))</f>
        <v/>
      </c>
      <c r="X745" s="8">
        <f>IF(OR(A745="",F745&lt;&gt;"Active"),"",IF(T745="Closed","Closed",IF(AND(T745="Not needed",Q745="",R745="",S745=""),"No action",IF(OR(Q745="",R745="",S745="",T745&lt;&gt;"Open"),"Check action details",IF(S745&lt;TODAY(),"Action overdue","Action open")))))</f>
        <v/>
      </c>
      <c r="Y745" s="8">
        <f>IF(COUNTA(A745:T745)=0,"",IF(F745="Archived","Archived",IF(OR(A745="",B745="",C745="",D745="",E745="",F745&lt;&gt;"Active",COUNTIF(Roles,B745)=0,COUNTIF(Branches,C745)=0,COUNTIF(LearningStatuses,G745)=0,COUNTIF(AssessmentRequired,K745)=0,COUNTIF(AssessmentStatuses,L745)=0,COUNTIF(ActionStatuses,T745)=0,AND(H745&lt;&gt;"",NOT(ISNUMBER(H745))),AND(I745&lt;&gt;"",OR(NOT(ISNUMBER(I745)),I745&gt;TODAY())),AND(J745&lt;&gt;"",NOT(ISNUMBER(J745))),AND(M745&lt;&gt;"",NOT(ISNUMBER(M745))),AND(N745&lt;&gt;"",OR(NOT(ISNUMBER(N745)),N745&gt;TODAY())),AND(S745&lt;&gt;"",NOT(ISNUMBER(S745))),AND(G745="Completed",OR(I745="",P745="",J745="")),AND(G745&lt;&gt;"Completed",OR(I745&lt;&gt;"",H745="")),AND(K745="No",L745&lt;&gt;"Not required"),AND(K745="Yes",OR(L745="Not required",AND(L745&lt;&gt;"Competence confirmed",M745=""))),AND(OR(L745="Competence confirmed",L745="Further support needed"),OR(N745="",O745="",P745="")),AND(L745="Further support needed",T745&lt;&gt;"Open"),X745="Check action details",AND(T745="Closed",OR(Q745="",R745="",P745=""))),"Check required fields/dates","Recorded - verify evidence")))</f>
        <v/>
      </c>
    </row>
    <row r="746" spans="1:25" ht="32" customHeight="1">
      <c r="A746" s="6"/>
      <c r="B746" s="6"/>
      <c r="C746" s="6"/>
      <c r="D746" s="6"/>
      <c r="E746" s="6"/>
      <c r="F746" s="6"/>
      <c r="G746" s="6"/>
      <c r="H746" s="7"/>
      <c r="I746" s="7"/>
      <c r="J746" s="7"/>
      <c r="K746" s="6"/>
      <c r="L746" s="6"/>
      <c r="M746" s="7"/>
      <c r="N746" s="7"/>
      <c r="O746" s="6"/>
      <c r="P746" s="6"/>
      <c r="Q746" s="6"/>
      <c r="R746" s="6"/>
      <c r="S746" s="7"/>
      <c r="T746" s="6"/>
      <c r="U746" s="8">
        <f>IF(OR(A746="",F746&lt;&gt;"Active"),"",IF(G746="Completed","Completed",IF(H746="","Missing deadline",IF(H746&lt;TODAY(),"Overdue learning",IF(H746&lt;=TODAY()+30,"Due within 30 days","Scheduled")))))</f>
        <v/>
      </c>
      <c r="V746" s="8">
        <f>IF(OR(A746="",F746&lt;&gt;"Active"),"",IF(G746&lt;&gt;"Completed","Not yet completed",IF(J746="","Missing review date",IF(J746&lt;TODAY(),"Review overdue",IF(J746&lt;=TODAY()+30,"Review within 30 days","Scheduled")))))</f>
        <v/>
      </c>
      <c r="W746" s="8">
        <f>IF(OR(A746="",F746&lt;&gt;"Active"),"",IF(K746="No","Not required",IF(K746&lt;&gt;"Yes","Check requirement",IF(L746="Further support needed","Competence concern",IF(L746="Competence confirmed","Confirmed",IF(M746="","Missing assessment due",IF(M746&lt;TODAY(),"Assessment overdue","Assessment outstanding")))))))</f>
        <v/>
      </c>
      <c r="X746" s="8">
        <f>IF(OR(A746="",F746&lt;&gt;"Active"),"",IF(T746="Closed","Closed",IF(AND(T746="Not needed",Q746="",R746="",S746=""),"No action",IF(OR(Q746="",R746="",S746="",T746&lt;&gt;"Open"),"Check action details",IF(S746&lt;TODAY(),"Action overdue","Action open")))))</f>
        <v/>
      </c>
      <c r="Y746" s="8">
        <f>IF(COUNTA(A746:T746)=0,"",IF(F746="Archived","Archived",IF(OR(A746="",B746="",C746="",D746="",E746="",F746&lt;&gt;"Active",COUNTIF(Roles,B746)=0,COUNTIF(Branches,C746)=0,COUNTIF(LearningStatuses,G746)=0,COUNTIF(AssessmentRequired,K746)=0,COUNTIF(AssessmentStatuses,L746)=0,COUNTIF(ActionStatuses,T746)=0,AND(H746&lt;&gt;"",NOT(ISNUMBER(H746))),AND(I746&lt;&gt;"",OR(NOT(ISNUMBER(I746)),I746&gt;TODAY())),AND(J746&lt;&gt;"",NOT(ISNUMBER(J746))),AND(M746&lt;&gt;"",NOT(ISNUMBER(M746))),AND(N746&lt;&gt;"",OR(NOT(ISNUMBER(N746)),N746&gt;TODAY())),AND(S746&lt;&gt;"",NOT(ISNUMBER(S746))),AND(G746="Completed",OR(I746="",P746="",J746="")),AND(G746&lt;&gt;"Completed",OR(I746&lt;&gt;"",H746="")),AND(K746="No",L746&lt;&gt;"Not required"),AND(K746="Yes",OR(L746="Not required",AND(L746&lt;&gt;"Competence confirmed",M746=""))),AND(OR(L746="Competence confirmed",L746="Further support needed"),OR(N746="",O746="",P746="")),AND(L746="Further support needed",T746&lt;&gt;"Open"),X746="Check action details",AND(T746="Closed",OR(Q746="",R746="",P746=""))),"Check required fields/dates","Recorded - verify evidence")))</f>
        <v/>
      </c>
    </row>
    <row r="747" spans="1:25" ht="32" customHeight="1">
      <c r="A747" s="6"/>
      <c r="B747" s="6"/>
      <c r="C747" s="6"/>
      <c r="D747" s="6"/>
      <c r="E747" s="6"/>
      <c r="F747" s="6"/>
      <c r="G747" s="6"/>
      <c r="H747" s="7"/>
      <c r="I747" s="7"/>
      <c r="J747" s="7"/>
      <c r="K747" s="6"/>
      <c r="L747" s="6"/>
      <c r="M747" s="7"/>
      <c r="N747" s="7"/>
      <c r="O747" s="6"/>
      <c r="P747" s="6"/>
      <c r="Q747" s="6"/>
      <c r="R747" s="6"/>
      <c r="S747" s="7"/>
      <c r="T747" s="6"/>
      <c r="U747" s="8">
        <f>IF(OR(A747="",F747&lt;&gt;"Active"),"",IF(G747="Completed","Completed",IF(H747="","Missing deadline",IF(H747&lt;TODAY(),"Overdue learning",IF(H747&lt;=TODAY()+30,"Due within 30 days","Scheduled")))))</f>
        <v/>
      </c>
      <c r="V747" s="8">
        <f>IF(OR(A747="",F747&lt;&gt;"Active"),"",IF(G747&lt;&gt;"Completed","Not yet completed",IF(J747="","Missing review date",IF(J747&lt;TODAY(),"Review overdue",IF(J747&lt;=TODAY()+30,"Review within 30 days","Scheduled")))))</f>
        <v/>
      </c>
      <c r="W747" s="8">
        <f>IF(OR(A747="",F747&lt;&gt;"Active"),"",IF(K747="No","Not required",IF(K747&lt;&gt;"Yes","Check requirement",IF(L747="Further support needed","Competence concern",IF(L747="Competence confirmed","Confirmed",IF(M747="","Missing assessment due",IF(M747&lt;TODAY(),"Assessment overdue","Assessment outstanding")))))))</f>
        <v/>
      </c>
      <c r="X747" s="8">
        <f>IF(OR(A747="",F747&lt;&gt;"Active"),"",IF(T747="Closed","Closed",IF(AND(T747="Not needed",Q747="",R747="",S747=""),"No action",IF(OR(Q747="",R747="",S747="",T747&lt;&gt;"Open"),"Check action details",IF(S747&lt;TODAY(),"Action overdue","Action open")))))</f>
        <v/>
      </c>
      <c r="Y747" s="8">
        <f>IF(COUNTA(A747:T747)=0,"",IF(F747="Archived","Archived",IF(OR(A747="",B747="",C747="",D747="",E747="",F747&lt;&gt;"Active",COUNTIF(Roles,B747)=0,COUNTIF(Branches,C747)=0,COUNTIF(LearningStatuses,G747)=0,COUNTIF(AssessmentRequired,K747)=0,COUNTIF(AssessmentStatuses,L747)=0,COUNTIF(ActionStatuses,T747)=0,AND(H747&lt;&gt;"",NOT(ISNUMBER(H747))),AND(I747&lt;&gt;"",OR(NOT(ISNUMBER(I747)),I747&gt;TODAY())),AND(J747&lt;&gt;"",NOT(ISNUMBER(J747))),AND(M747&lt;&gt;"",NOT(ISNUMBER(M747))),AND(N747&lt;&gt;"",OR(NOT(ISNUMBER(N747)),N747&gt;TODAY())),AND(S747&lt;&gt;"",NOT(ISNUMBER(S747))),AND(G747="Completed",OR(I747="",P747="",J747="")),AND(G747&lt;&gt;"Completed",OR(I747&lt;&gt;"",H747="")),AND(K747="No",L747&lt;&gt;"Not required"),AND(K747="Yes",OR(L747="Not required",AND(L747&lt;&gt;"Competence confirmed",M747=""))),AND(OR(L747="Competence confirmed",L747="Further support needed"),OR(N747="",O747="",P747="")),AND(L747="Further support needed",T747&lt;&gt;"Open"),X747="Check action details",AND(T747="Closed",OR(Q747="",R747="",P747=""))),"Check required fields/dates","Recorded - verify evidence")))</f>
        <v/>
      </c>
    </row>
    <row r="748" spans="1:25" ht="32" customHeight="1">
      <c r="A748" s="6"/>
      <c r="B748" s="6"/>
      <c r="C748" s="6"/>
      <c r="D748" s="6"/>
      <c r="E748" s="6"/>
      <c r="F748" s="6"/>
      <c r="G748" s="6"/>
      <c r="H748" s="7"/>
      <c r="I748" s="7"/>
      <c r="J748" s="7"/>
      <c r="K748" s="6"/>
      <c r="L748" s="6"/>
      <c r="M748" s="7"/>
      <c r="N748" s="7"/>
      <c r="O748" s="6"/>
      <c r="P748" s="6"/>
      <c r="Q748" s="6"/>
      <c r="R748" s="6"/>
      <c r="S748" s="7"/>
      <c r="T748" s="6"/>
      <c r="U748" s="8">
        <f>IF(OR(A748="",F748&lt;&gt;"Active"),"",IF(G748="Completed","Completed",IF(H748="","Missing deadline",IF(H748&lt;TODAY(),"Overdue learning",IF(H748&lt;=TODAY()+30,"Due within 30 days","Scheduled")))))</f>
        <v/>
      </c>
      <c r="V748" s="8">
        <f>IF(OR(A748="",F748&lt;&gt;"Active"),"",IF(G748&lt;&gt;"Completed","Not yet completed",IF(J748="","Missing review date",IF(J748&lt;TODAY(),"Review overdue",IF(J748&lt;=TODAY()+30,"Review within 30 days","Scheduled")))))</f>
        <v/>
      </c>
      <c r="W748" s="8">
        <f>IF(OR(A748="",F748&lt;&gt;"Active"),"",IF(K748="No","Not required",IF(K748&lt;&gt;"Yes","Check requirement",IF(L748="Further support needed","Competence concern",IF(L748="Competence confirmed","Confirmed",IF(M748="","Missing assessment due",IF(M748&lt;TODAY(),"Assessment overdue","Assessment outstanding")))))))</f>
        <v/>
      </c>
      <c r="X748" s="8">
        <f>IF(OR(A748="",F748&lt;&gt;"Active"),"",IF(T748="Closed","Closed",IF(AND(T748="Not needed",Q748="",R748="",S748=""),"No action",IF(OR(Q748="",R748="",S748="",T748&lt;&gt;"Open"),"Check action details",IF(S748&lt;TODAY(),"Action overdue","Action open")))))</f>
        <v/>
      </c>
      <c r="Y748" s="8">
        <f>IF(COUNTA(A748:T748)=0,"",IF(F748="Archived","Archived",IF(OR(A748="",B748="",C748="",D748="",E748="",F748&lt;&gt;"Active",COUNTIF(Roles,B748)=0,COUNTIF(Branches,C748)=0,COUNTIF(LearningStatuses,G748)=0,COUNTIF(AssessmentRequired,K748)=0,COUNTIF(AssessmentStatuses,L748)=0,COUNTIF(ActionStatuses,T748)=0,AND(H748&lt;&gt;"",NOT(ISNUMBER(H748))),AND(I748&lt;&gt;"",OR(NOT(ISNUMBER(I748)),I748&gt;TODAY())),AND(J748&lt;&gt;"",NOT(ISNUMBER(J748))),AND(M748&lt;&gt;"",NOT(ISNUMBER(M748))),AND(N748&lt;&gt;"",OR(NOT(ISNUMBER(N748)),N748&gt;TODAY())),AND(S748&lt;&gt;"",NOT(ISNUMBER(S748))),AND(G748="Completed",OR(I748="",P748="",J748="")),AND(G748&lt;&gt;"Completed",OR(I748&lt;&gt;"",H748="")),AND(K748="No",L748&lt;&gt;"Not required"),AND(K748="Yes",OR(L748="Not required",AND(L748&lt;&gt;"Competence confirmed",M748=""))),AND(OR(L748="Competence confirmed",L748="Further support needed"),OR(N748="",O748="",P748="")),AND(L748="Further support needed",T748&lt;&gt;"Open"),X748="Check action details",AND(T748="Closed",OR(Q748="",R748="",P748=""))),"Check required fields/dates","Recorded - verify evidence")))</f>
        <v/>
      </c>
    </row>
    <row r="749" spans="1:25" ht="32" customHeight="1">
      <c r="A749" s="6"/>
      <c r="B749" s="6"/>
      <c r="C749" s="6"/>
      <c r="D749" s="6"/>
      <c r="E749" s="6"/>
      <c r="F749" s="6"/>
      <c r="G749" s="6"/>
      <c r="H749" s="7"/>
      <c r="I749" s="7"/>
      <c r="J749" s="7"/>
      <c r="K749" s="6"/>
      <c r="L749" s="6"/>
      <c r="M749" s="7"/>
      <c r="N749" s="7"/>
      <c r="O749" s="6"/>
      <c r="P749" s="6"/>
      <c r="Q749" s="6"/>
      <c r="R749" s="6"/>
      <c r="S749" s="7"/>
      <c r="T749" s="6"/>
      <c r="U749" s="8">
        <f>IF(OR(A749="",F749&lt;&gt;"Active"),"",IF(G749="Completed","Completed",IF(H749="","Missing deadline",IF(H749&lt;TODAY(),"Overdue learning",IF(H749&lt;=TODAY()+30,"Due within 30 days","Scheduled")))))</f>
        <v/>
      </c>
      <c r="V749" s="8">
        <f>IF(OR(A749="",F749&lt;&gt;"Active"),"",IF(G749&lt;&gt;"Completed","Not yet completed",IF(J749="","Missing review date",IF(J749&lt;TODAY(),"Review overdue",IF(J749&lt;=TODAY()+30,"Review within 30 days","Scheduled")))))</f>
        <v/>
      </c>
      <c r="W749" s="8">
        <f>IF(OR(A749="",F749&lt;&gt;"Active"),"",IF(K749="No","Not required",IF(K749&lt;&gt;"Yes","Check requirement",IF(L749="Further support needed","Competence concern",IF(L749="Competence confirmed","Confirmed",IF(M749="","Missing assessment due",IF(M749&lt;TODAY(),"Assessment overdue","Assessment outstanding")))))))</f>
        <v/>
      </c>
      <c r="X749" s="8">
        <f>IF(OR(A749="",F749&lt;&gt;"Active"),"",IF(T749="Closed","Closed",IF(AND(T749="Not needed",Q749="",R749="",S749=""),"No action",IF(OR(Q749="",R749="",S749="",T749&lt;&gt;"Open"),"Check action details",IF(S749&lt;TODAY(),"Action overdue","Action open")))))</f>
        <v/>
      </c>
      <c r="Y749" s="8">
        <f>IF(COUNTA(A749:T749)=0,"",IF(F749="Archived","Archived",IF(OR(A749="",B749="",C749="",D749="",E749="",F749&lt;&gt;"Active",COUNTIF(Roles,B749)=0,COUNTIF(Branches,C749)=0,COUNTIF(LearningStatuses,G749)=0,COUNTIF(AssessmentRequired,K749)=0,COUNTIF(AssessmentStatuses,L749)=0,COUNTIF(ActionStatuses,T749)=0,AND(H749&lt;&gt;"",NOT(ISNUMBER(H749))),AND(I749&lt;&gt;"",OR(NOT(ISNUMBER(I749)),I749&gt;TODAY())),AND(J749&lt;&gt;"",NOT(ISNUMBER(J749))),AND(M749&lt;&gt;"",NOT(ISNUMBER(M749))),AND(N749&lt;&gt;"",OR(NOT(ISNUMBER(N749)),N749&gt;TODAY())),AND(S749&lt;&gt;"",NOT(ISNUMBER(S749))),AND(G749="Completed",OR(I749="",P749="",J749="")),AND(G749&lt;&gt;"Completed",OR(I749&lt;&gt;"",H749="")),AND(K749="No",L749&lt;&gt;"Not required"),AND(K749="Yes",OR(L749="Not required",AND(L749&lt;&gt;"Competence confirmed",M749=""))),AND(OR(L749="Competence confirmed",L749="Further support needed"),OR(N749="",O749="",P749="")),AND(L749="Further support needed",T749&lt;&gt;"Open"),X749="Check action details",AND(T749="Closed",OR(Q749="",R749="",P749=""))),"Check required fields/dates","Recorded - verify evidence")))</f>
        <v/>
      </c>
    </row>
    <row r="750" spans="1:25" ht="32" customHeight="1">
      <c r="A750" s="6"/>
      <c r="B750" s="6"/>
      <c r="C750" s="6"/>
      <c r="D750" s="6"/>
      <c r="E750" s="6"/>
      <c r="F750" s="6"/>
      <c r="G750" s="6"/>
      <c r="H750" s="7"/>
      <c r="I750" s="7"/>
      <c r="J750" s="7"/>
      <c r="K750" s="6"/>
      <c r="L750" s="6"/>
      <c r="M750" s="7"/>
      <c r="N750" s="7"/>
      <c r="O750" s="6"/>
      <c r="P750" s="6"/>
      <c r="Q750" s="6"/>
      <c r="R750" s="6"/>
      <c r="S750" s="7"/>
      <c r="T750" s="6"/>
      <c r="U750" s="8">
        <f>IF(OR(A750="",F750&lt;&gt;"Active"),"",IF(G750="Completed","Completed",IF(H750="","Missing deadline",IF(H750&lt;TODAY(),"Overdue learning",IF(H750&lt;=TODAY()+30,"Due within 30 days","Scheduled")))))</f>
        <v/>
      </c>
      <c r="V750" s="8">
        <f>IF(OR(A750="",F750&lt;&gt;"Active"),"",IF(G750&lt;&gt;"Completed","Not yet completed",IF(J750="","Missing review date",IF(J750&lt;TODAY(),"Review overdue",IF(J750&lt;=TODAY()+30,"Review within 30 days","Scheduled")))))</f>
        <v/>
      </c>
      <c r="W750" s="8">
        <f>IF(OR(A750="",F750&lt;&gt;"Active"),"",IF(K750="No","Not required",IF(K750&lt;&gt;"Yes","Check requirement",IF(L750="Further support needed","Competence concern",IF(L750="Competence confirmed","Confirmed",IF(M750="","Missing assessment due",IF(M750&lt;TODAY(),"Assessment overdue","Assessment outstanding")))))))</f>
        <v/>
      </c>
      <c r="X750" s="8">
        <f>IF(OR(A750="",F750&lt;&gt;"Active"),"",IF(T750="Closed","Closed",IF(AND(T750="Not needed",Q750="",R750="",S750=""),"No action",IF(OR(Q750="",R750="",S750="",T750&lt;&gt;"Open"),"Check action details",IF(S750&lt;TODAY(),"Action overdue","Action open")))))</f>
        <v/>
      </c>
      <c r="Y750" s="8">
        <f>IF(COUNTA(A750:T750)=0,"",IF(F750="Archived","Archived",IF(OR(A750="",B750="",C750="",D750="",E750="",F750&lt;&gt;"Active",COUNTIF(Roles,B750)=0,COUNTIF(Branches,C750)=0,COUNTIF(LearningStatuses,G750)=0,COUNTIF(AssessmentRequired,K750)=0,COUNTIF(AssessmentStatuses,L750)=0,COUNTIF(ActionStatuses,T750)=0,AND(H750&lt;&gt;"",NOT(ISNUMBER(H750))),AND(I750&lt;&gt;"",OR(NOT(ISNUMBER(I750)),I750&gt;TODAY())),AND(J750&lt;&gt;"",NOT(ISNUMBER(J750))),AND(M750&lt;&gt;"",NOT(ISNUMBER(M750))),AND(N750&lt;&gt;"",OR(NOT(ISNUMBER(N750)),N750&gt;TODAY())),AND(S750&lt;&gt;"",NOT(ISNUMBER(S750))),AND(G750="Completed",OR(I750="",P750="",J750="")),AND(G750&lt;&gt;"Completed",OR(I750&lt;&gt;"",H750="")),AND(K750="No",L750&lt;&gt;"Not required"),AND(K750="Yes",OR(L750="Not required",AND(L750&lt;&gt;"Competence confirmed",M750=""))),AND(OR(L750="Competence confirmed",L750="Further support needed"),OR(N750="",O750="",P750="")),AND(L750="Further support needed",T750&lt;&gt;"Open"),X750="Check action details",AND(T750="Closed",OR(Q750="",R750="",P750=""))),"Check required fields/dates","Recorded - verify evidence")))</f>
        <v/>
      </c>
    </row>
    <row r="751" spans="1:25" ht="32" customHeight="1">
      <c r="A751" s="6"/>
      <c r="B751" s="6"/>
      <c r="C751" s="6"/>
      <c r="D751" s="6"/>
      <c r="E751" s="6"/>
      <c r="F751" s="6"/>
      <c r="G751" s="6"/>
      <c r="H751" s="7"/>
      <c r="I751" s="7"/>
      <c r="J751" s="7"/>
      <c r="K751" s="6"/>
      <c r="L751" s="6"/>
      <c r="M751" s="7"/>
      <c r="N751" s="7"/>
      <c r="O751" s="6"/>
      <c r="P751" s="6"/>
      <c r="Q751" s="6"/>
      <c r="R751" s="6"/>
      <c r="S751" s="7"/>
      <c r="T751" s="6"/>
      <c r="U751" s="8">
        <f>IF(OR(A751="",F751&lt;&gt;"Active"),"",IF(G751="Completed","Completed",IF(H751="","Missing deadline",IF(H751&lt;TODAY(),"Overdue learning",IF(H751&lt;=TODAY()+30,"Due within 30 days","Scheduled")))))</f>
        <v/>
      </c>
      <c r="V751" s="8">
        <f>IF(OR(A751="",F751&lt;&gt;"Active"),"",IF(G751&lt;&gt;"Completed","Not yet completed",IF(J751="","Missing review date",IF(J751&lt;TODAY(),"Review overdue",IF(J751&lt;=TODAY()+30,"Review within 30 days","Scheduled")))))</f>
        <v/>
      </c>
      <c r="W751" s="8">
        <f>IF(OR(A751="",F751&lt;&gt;"Active"),"",IF(K751="No","Not required",IF(K751&lt;&gt;"Yes","Check requirement",IF(L751="Further support needed","Competence concern",IF(L751="Competence confirmed","Confirmed",IF(M751="","Missing assessment due",IF(M751&lt;TODAY(),"Assessment overdue","Assessment outstanding")))))))</f>
        <v/>
      </c>
      <c r="X751" s="8">
        <f>IF(OR(A751="",F751&lt;&gt;"Active"),"",IF(T751="Closed","Closed",IF(AND(T751="Not needed",Q751="",R751="",S751=""),"No action",IF(OR(Q751="",R751="",S751="",T751&lt;&gt;"Open"),"Check action details",IF(S751&lt;TODAY(),"Action overdue","Action open")))))</f>
        <v/>
      </c>
      <c r="Y751" s="8">
        <f>IF(COUNTA(A751:T751)=0,"",IF(F751="Archived","Archived",IF(OR(A751="",B751="",C751="",D751="",E751="",F751&lt;&gt;"Active",COUNTIF(Roles,B751)=0,COUNTIF(Branches,C751)=0,COUNTIF(LearningStatuses,G751)=0,COUNTIF(AssessmentRequired,K751)=0,COUNTIF(AssessmentStatuses,L751)=0,COUNTIF(ActionStatuses,T751)=0,AND(H751&lt;&gt;"",NOT(ISNUMBER(H751))),AND(I751&lt;&gt;"",OR(NOT(ISNUMBER(I751)),I751&gt;TODAY())),AND(J751&lt;&gt;"",NOT(ISNUMBER(J751))),AND(M751&lt;&gt;"",NOT(ISNUMBER(M751))),AND(N751&lt;&gt;"",OR(NOT(ISNUMBER(N751)),N751&gt;TODAY())),AND(S751&lt;&gt;"",NOT(ISNUMBER(S751))),AND(G751="Completed",OR(I751="",P751="",J751="")),AND(G751&lt;&gt;"Completed",OR(I751&lt;&gt;"",H751="")),AND(K751="No",L751&lt;&gt;"Not required"),AND(K751="Yes",OR(L751="Not required",AND(L751&lt;&gt;"Competence confirmed",M751=""))),AND(OR(L751="Competence confirmed",L751="Further support needed"),OR(N751="",O751="",P751="")),AND(L751="Further support needed",T751&lt;&gt;"Open"),X751="Check action details",AND(T751="Closed",OR(Q751="",R751="",P751=""))),"Check required fields/dates","Recorded - verify evidence")))</f>
        <v/>
      </c>
    </row>
    <row r="752" spans="1:25" ht="32" customHeight="1">
      <c r="A752" s="6"/>
      <c r="B752" s="6"/>
      <c r="C752" s="6"/>
      <c r="D752" s="6"/>
      <c r="E752" s="6"/>
      <c r="F752" s="6"/>
      <c r="G752" s="6"/>
      <c r="H752" s="7"/>
      <c r="I752" s="7"/>
      <c r="J752" s="7"/>
      <c r="K752" s="6"/>
      <c r="L752" s="6"/>
      <c r="M752" s="7"/>
      <c r="N752" s="7"/>
      <c r="O752" s="6"/>
      <c r="P752" s="6"/>
      <c r="Q752" s="6"/>
      <c r="R752" s="6"/>
      <c r="S752" s="7"/>
      <c r="T752" s="6"/>
      <c r="U752" s="8">
        <f>IF(OR(A752="",F752&lt;&gt;"Active"),"",IF(G752="Completed","Completed",IF(H752="","Missing deadline",IF(H752&lt;TODAY(),"Overdue learning",IF(H752&lt;=TODAY()+30,"Due within 30 days","Scheduled")))))</f>
        <v/>
      </c>
      <c r="V752" s="8">
        <f>IF(OR(A752="",F752&lt;&gt;"Active"),"",IF(G752&lt;&gt;"Completed","Not yet completed",IF(J752="","Missing review date",IF(J752&lt;TODAY(),"Review overdue",IF(J752&lt;=TODAY()+30,"Review within 30 days","Scheduled")))))</f>
        <v/>
      </c>
      <c r="W752" s="8">
        <f>IF(OR(A752="",F752&lt;&gt;"Active"),"",IF(K752="No","Not required",IF(K752&lt;&gt;"Yes","Check requirement",IF(L752="Further support needed","Competence concern",IF(L752="Competence confirmed","Confirmed",IF(M752="","Missing assessment due",IF(M752&lt;TODAY(),"Assessment overdue","Assessment outstanding")))))))</f>
        <v/>
      </c>
      <c r="X752" s="8">
        <f>IF(OR(A752="",F752&lt;&gt;"Active"),"",IF(T752="Closed","Closed",IF(AND(T752="Not needed",Q752="",R752="",S752=""),"No action",IF(OR(Q752="",R752="",S752="",T752&lt;&gt;"Open"),"Check action details",IF(S752&lt;TODAY(),"Action overdue","Action open")))))</f>
        <v/>
      </c>
      <c r="Y752" s="8">
        <f>IF(COUNTA(A752:T752)=0,"",IF(F752="Archived","Archived",IF(OR(A752="",B752="",C752="",D752="",E752="",F752&lt;&gt;"Active",COUNTIF(Roles,B752)=0,COUNTIF(Branches,C752)=0,COUNTIF(LearningStatuses,G752)=0,COUNTIF(AssessmentRequired,K752)=0,COUNTIF(AssessmentStatuses,L752)=0,COUNTIF(ActionStatuses,T752)=0,AND(H752&lt;&gt;"",NOT(ISNUMBER(H752))),AND(I752&lt;&gt;"",OR(NOT(ISNUMBER(I752)),I752&gt;TODAY())),AND(J752&lt;&gt;"",NOT(ISNUMBER(J752))),AND(M752&lt;&gt;"",NOT(ISNUMBER(M752))),AND(N752&lt;&gt;"",OR(NOT(ISNUMBER(N752)),N752&gt;TODAY())),AND(S752&lt;&gt;"",NOT(ISNUMBER(S752))),AND(G752="Completed",OR(I752="",P752="",J752="")),AND(G752&lt;&gt;"Completed",OR(I752&lt;&gt;"",H752="")),AND(K752="No",L752&lt;&gt;"Not required"),AND(K752="Yes",OR(L752="Not required",AND(L752&lt;&gt;"Competence confirmed",M752=""))),AND(OR(L752="Competence confirmed",L752="Further support needed"),OR(N752="",O752="",P752="")),AND(L752="Further support needed",T752&lt;&gt;"Open"),X752="Check action details",AND(T752="Closed",OR(Q752="",R752="",P752=""))),"Check required fields/dates","Recorded - verify evidence")))</f>
        <v/>
      </c>
    </row>
    <row r="753" spans="1:25" ht="32" customHeight="1">
      <c r="A753" s="6"/>
      <c r="B753" s="6"/>
      <c r="C753" s="6"/>
      <c r="D753" s="6"/>
      <c r="E753" s="6"/>
      <c r="F753" s="6"/>
      <c r="G753" s="6"/>
      <c r="H753" s="7"/>
      <c r="I753" s="7"/>
      <c r="J753" s="7"/>
      <c r="K753" s="6"/>
      <c r="L753" s="6"/>
      <c r="M753" s="7"/>
      <c r="N753" s="7"/>
      <c r="O753" s="6"/>
      <c r="P753" s="6"/>
      <c r="Q753" s="6"/>
      <c r="R753" s="6"/>
      <c r="S753" s="7"/>
      <c r="T753" s="6"/>
      <c r="U753" s="8">
        <f>IF(OR(A753="",F753&lt;&gt;"Active"),"",IF(G753="Completed","Completed",IF(H753="","Missing deadline",IF(H753&lt;TODAY(),"Overdue learning",IF(H753&lt;=TODAY()+30,"Due within 30 days","Scheduled")))))</f>
        <v/>
      </c>
      <c r="V753" s="8">
        <f>IF(OR(A753="",F753&lt;&gt;"Active"),"",IF(G753&lt;&gt;"Completed","Not yet completed",IF(J753="","Missing review date",IF(J753&lt;TODAY(),"Review overdue",IF(J753&lt;=TODAY()+30,"Review within 30 days","Scheduled")))))</f>
        <v/>
      </c>
      <c r="W753" s="8">
        <f>IF(OR(A753="",F753&lt;&gt;"Active"),"",IF(K753="No","Not required",IF(K753&lt;&gt;"Yes","Check requirement",IF(L753="Further support needed","Competence concern",IF(L753="Competence confirmed","Confirmed",IF(M753="","Missing assessment due",IF(M753&lt;TODAY(),"Assessment overdue","Assessment outstanding")))))))</f>
        <v/>
      </c>
      <c r="X753" s="8">
        <f>IF(OR(A753="",F753&lt;&gt;"Active"),"",IF(T753="Closed","Closed",IF(AND(T753="Not needed",Q753="",R753="",S753=""),"No action",IF(OR(Q753="",R753="",S753="",T753&lt;&gt;"Open"),"Check action details",IF(S753&lt;TODAY(),"Action overdue","Action open")))))</f>
        <v/>
      </c>
      <c r="Y753" s="8">
        <f>IF(COUNTA(A753:T753)=0,"",IF(F753="Archived","Archived",IF(OR(A753="",B753="",C753="",D753="",E753="",F753&lt;&gt;"Active",COUNTIF(Roles,B753)=0,COUNTIF(Branches,C753)=0,COUNTIF(LearningStatuses,G753)=0,COUNTIF(AssessmentRequired,K753)=0,COUNTIF(AssessmentStatuses,L753)=0,COUNTIF(ActionStatuses,T753)=0,AND(H753&lt;&gt;"",NOT(ISNUMBER(H753))),AND(I753&lt;&gt;"",OR(NOT(ISNUMBER(I753)),I753&gt;TODAY())),AND(J753&lt;&gt;"",NOT(ISNUMBER(J753))),AND(M753&lt;&gt;"",NOT(ISNUMBER(M753))),AND(N753&lt;&gt;"",OR(NOT(ISNUMBER(N753)),N753&gt;TODAY())),AND(S753&lt;&gt;"",NOT(ISNUMBER(S753))),AND(G753="Completed",OR(I753="",P753="",J753="")),AND(G753&lt;&gt;"Completed",OR(I753&lt;&gt;"",H753="")),AND(K753="No",L753&lt;&gt;"Not required"),AND(K753="Yes",OR(L753="Not required",AND(L753&lt;&gt;"Competence confirmed",M753=""))),AND(OR(L753="Competence confirmed",L753="Further support needed"),OR(N753="",O753="",P753="")),AND(L753="Further support needed",T753&lt;&gt;"Open"),X753="Check action details",AND(T753="Closed",OR(Q753="",R753="",P753=""))),"Check required fields/dates","Recorded - verify evidence")))</f>
        <v/>
      </c>
    </row>
    <row r="754" spans="1:25" ht="32" customHeight="1">
      <c r="A754" s="6"/>
      <c r="B754" s="6"/>
      <c r="C754" s="6"/>
      <c r="D754" s="6"/>
      <c r="E754" s="6"/>
      <c r="F754" s="6"/>
      <c r="G754" s="6"/>
      <c r="H754" s="7"/>
      <c r="I754" s="7"/>
      <c r="J754" s="7"/>
      <c r="K754" s="6"/>
      <c r="L754" s="6"/>
      <c r="M754" s="7"/>
      <c r="N754" s="7"/>
      <c r="O754" s="6"/>
      <c r="P754" s="6"/>
      <c r="Q754" s="6"/>
      <c r="R754" s="6"/>
      <c r="S754" s="7"/>
      <c r="T754" s="6"/>
      <c r="U754" s="8">
        <f>IF(OR(A754="",F754&lt;&gt;"Active"),"",IF(G754="Completed","Completed",IF(H754="","Missing deadline",IF(H754&lt;TODAY(),"Overdue learning",IF(H754&lt;=TODAY()+30,"Due within 30 days","Scheduled")))))</f>
        <v/>
      </c>
      <c r="V754" s="8">
        <f>IF(OR(A754="",F754&lt;&gt;"Active"),"",IF(G754&lt;&gt;"Completed","Not yet completed",IF(J754="","Missing review date",IF(J754&lt;TODAY(),"Review overdue",IF(J754&lt;=TODAY()+30,"Review within 30 days","Scheduled")))))</f>
        <v/>
      </c>
      <c r="W754" s="8">
        <f>IF(OR(A754="",F754&lt;&gt;"Active"),"",IF(K754="No","Not required",IF(K754&lt;&gt;"Yes","Check requirement",IF(L754="Further support needed","Competence concern",IF(L754="Competence confirmed","Confirmed",IF(M754="","Missing assessment due",IF(M754&lt;TODAY(),"Assessment overdue","Assessment outstanding")))))))</f>
        <v/>
      </c>
      <c r="X754" s="8">
        <f>IF(OR(A754="",F754&lt;&gt;"Active"),"",IF(T754="Closed","Closed",IF(AND(T754="Not needed",Q754="",R754="",S754=""),"No action",IF(OR(Q754="",R754="",S754="",T754&lt;&gt;"Open"),"Check action details",IF(S754&lt;TODAY(),"Action overdue","Action open")))))</f>
        <v/>
      </c>
      <c r="Y754" s="8">
        <f>IF(COUNTA(A754:T754)=0,"",IF(F754="Archived","Archived",IF(OR(A754="",B754="",C754="",D754="",E754="",F754&lt;&gt;"Active",COUNTIF(Roles,B754)=0,COUNTIF(Branches,C754)=0,COUNTIF(LearningStatuses,G754)=0,COUNTIF(AssessmentRequired,K754)=0,COUNTIF(AssessmentStatuses,L754)=0,COUNTIF(ActionStatuses,T754)=0,AND(H754&lt;&gt;"",NOT(ISNUMBER(H754))),AND(I754&lt;&gt;"",OR(NOT(ISNUMBER(I754)),I754&gt;TODAY())),AND(J754&lt;&gt;"",NOT(ISNUMBER(J754))),AND(M754&lt;&gt;"",NOT(ISNUMBER(M754))),AND(N754&lt;&gt;"",OR(NOT(ISNUMBER(N754)),N754&gt;TODAY())),AND(S754&lt;&gt;"",NOT(ISNUMBER(S754))),AND(G754="Completed",OR(I754="",P754="",J754="")),AND(G754&lt;&gt;"Completed",OR(I754&lt;&gt;"",H754="")),AND(K754="No",L754&lt;&gt;"Not required"),AND(K754="Yes",OR(L754="Not required",AND(L754&lt;&gt;"Competence confirmed",M754=""))),AND(OR(L754="Competence confirmed",L754="Further support needed"),OR(N754="",O754="",P754="")),AND(L754="Further support needed",T754&lt;&gt;"Open"),X754="Check action details",AND(T754="Closed",OR(Q754="",R754="",P754=""))),"Check required fields/dates","Recorded - verify evidence")))</f>
        <v/>
      </c>
    </row>
    <row r="755" spans="1:25" ht="32" customHeight="1">
      <c r="A755" s="6"/>
      <c r="B755" s="6"/>
      <c r="C755" s="6"/>
      <c r="D755" s="6"/>
      <c r="E755" s="6"/>
      <c r="F755" s="6"/>
      <c r="G755" s="6"/>
      <c r="H755" s="7"/>
      <c r="I755" s="7"/>
      <c r="J755" s="7"/>
      <c r="K755" s="6"/>
      <c r="L755" s="6"/>
      <c r="M755" s="7"/>
      <c r="N755" s="7"/>
      <c r="O755" s="6"/>
      <c r="P755" s="6"/>
      <c r="Q755" s="6"/>
      <c r="R755" s="6"/>
      <c r="S755" s="7"/>
      <c r="T755" s="6"/>
      <c r="U755" s="8">
        <f>IF(OR(A755="",F755&lt;&gt;"Active"),"",IF(G755="Completed","Completed",IF(H755="","Missing deadline",IF(H755&lt;TODAY(),"Overdue learning",IF(H755&lt;=TODAY()+30,"Due within 30 days","Scheduled")))))</f>
        <v/>
      </c>
      <c r="V755" s="8">
        <f>IF(OR(A755="",F755&lt;&gt;"Active"),"",IF(G755&lt;&gt;"Completed","Not yet completed",IF(J755="","Missing review date",IF(J755&lt;TODAY(),"Review overdue",IF(J755&lt;=TODAY()+30,"Review within 30 days","Scheduled")))))</f>
        <v/>
      </c>
      <c r="W755" s="8">
        <f>IF(OR(A755="",F755&lt;&gt;"Active"),"",IF(K755="No","Not required",IF(K755&lt;&gt;"Yes","Check requirement",IF(L755="Further support needed","Competence concern",IF(L755="Competence confirmed","Confirmed",IF(M755="","Missing assessment due",IF(M755&lt;TODAY(),"Assessment overdue","Assessment outstanding")))))))</f>
        <v/>
      </c>
      <c r="X755" s="8">
        <f>IF(OR(A755="",F755&lt;&gt;"Active"),"",IF(T755="Closed","Closed",IF(AND(T755="Not needed",Q755="",R755="",S755=""),"No action",IF(OR(Q755="",R755="",S755="",T755&lt;&gt;"Open"),"Check action details",IF(S755&lt;TODAY(),"Action overdue","Action open")))))</f>
        <v/>
      </c>
      <c r="Y755" s="8">
        <f>IF(COUNTA(A755:T755)=0,"",IF(F755="Archived","Archived",IF(OR(A755="",B755="",C755="",D755="",E755="",F755&lt;&gt;"Active",COUNTIF(Roles,B755)=0,COUNTIF(Branches,C755)=0,COUNTIF(LearningStatuses,G755)=0,COUNTIF(AssessmentRequired,K755)=0,COUNTIF(AssessmentStatuses,L755)=0,COUNTIF(ActionStatuses,T755)=0,AND(H755&lt;&gt;"",NOT(ISNUMBER(H755))),AND(I755&lt;&gt;"",OR(NOT(ISNUMBER(I755)),I755&gt;TODAY())),AND(J755&lt;&gt;"",NOT(ISNUMBER(J755))),AND(M755&lt;&gt;"",NOT(ISNUMBER(M755))),AND(N755&lt;&gt;"",OR(NOT(ISNUMBER(N755)),N755&gt;TODAY())),AND(S755&lt;&gt;"",NOT(ISNUMBER(S755))),AND(G755="Completed",OR(I755="",P755="",J755="")),AND(G755&lt;&gt;"Completed",OR(I755&lt;&gt;"",H755="")),AND(K755="No",L755&lt;&gt;"Not required"),AND(K755="Yes",OR(L755="Not required",AND(L755&lt;&gt;"Competence confirmed",M755=""))),AND(OR(L755="Competence confirmed",L755="Further support needed"),OR(N755="",O755="",P755="")),AND(L755="Further support needed",T755&lt;&gt;"Open"),X755="Check action details",AND(T755="Closed",OR(Q755="",R755="",P755=""))),"Check required fields/dates","Recorded - verify evidence")))</f>
        <v/>
      </c>
    </row>
    <row r="756" spans="1:25" ht="32" customHeight="1">
      <c r="A756" s="6"/>
      <c r="B756" s="6"/>
      <c r="C756" s="6"/>
      <c r="D756" s="6"/>
      <c r="E756" s="6"/>
      <c r="F756" s="6"/>
      <c r="G756" s="6"/>
      <c r="H756" s="7"/>
      <c r="I756" s="7"/>
      <c r="J756" s="7"/>
      <c r="K756" s="6"/>
      <c r="L756" s="6"/>
      <c r="M756" s="7"/>
      <c r="N756" s="7"/>
      <c r="O756" s="6"/>
      <c r="P756" s="6"/>
      <c r="Q756" s="6"/>
      <c r="R756" s="6"/>
      <c r="S756" s="7"/>
      <c r="T756" s="6"/>
      <c r="U756" s="8">
        <f>IF(OR(A756="",F756&lt;&gt;"Active"),"",IF(G756="Completed","Completed",IF(H756="","Missing deadline",IF(H756&lt;TODAY(),"Overdue learning",IF(H756&lt;=TODAY()+30,"Due within 30 days","Scheduled")))))</f>
        <v/>
      </c>
      <c r="V756" s="8">
        <f>IF(OR(A756="",F756&lt;&gt;"Active"),"",IF(G756&lt;&gt;"Completed","Not yet completed",IF(J756="","Missing review date",IF(J756&lt;TODAY(),"Review overdue",IF(J756&lt;=TODAY()+30,"Review within 30 days","Scheduled")))))</f>
        <v/>
      </c>
      <c r="W756" s="8">
        <f>IF(OR(A756="",F756&lt;&gt;"Active"),"",IF(K756="No","Not required",IF(K756&lt;&gt;"Yes","Check requirement",IF(L756="Further support needed","Competence concern",IF(L756="Competence confirmed","Confirmed",IF(M756="","Missing assessment due",IF(M756&lt;TODAY(),"Assessment overdue","Assessment outstanding")))))))</f>
        <v/>
      </c>
      <c r="X756" s="8">
        <f>IF(OR(A756="",F756&lt;&gt;"Active"),"",IF(T756="Closed","Closed",IF(AND(T756="Not needed",Q756="",R756="",S756=""),"No action",IF(OR(Q756="",R756="",S756="",T756&lt;&gt;"Open"),"Check action details",IF(S756&lt;TODAY(),"Action overdue","Action open")))))</f>
        <v/>
      </c>
      <c r="Y756" s="8">
        <f>IF(COUNTA(A756:T756)=0,"",IF(F756="Archived","Archived",IF(OR(A756="",B756="",C756="",D756="",E756="",F756&lt;&gt;"Active",COUNTIF(Roles,B756)=0,COUNTIF(Branches,C756)=0,COUNTIF(LearningStatuses,G756)=0,COUNTIF(AssessmentRequired,K756)=0,COUNTIF(AssessmentStatuses,L756)=0,COUNTIF(ActionStatuses,T756)=0,AND(H756&lt;&gt;"",NOT(ISNUMBER(H756))),AND(I756&lt;&gt;"",OR(NOT(ISNUMBER(I756)),I756&gt;TODAY())),AND(J756&lt;&gt;"",NOT(ISNUMBER(J756))),AND(M756&lt;&gt;"",NOT(ISNUMBER(M756))),AND(N756&lt;&gt;"",OR(NOT(ISNUMBER(N756)),N756&gt;TODAY())),AND(S756&lt;&gt;"",NOT(ISNUMBER(S756))),AND(G756="Completed",OR(I756="",P756="",J756="")),AND(G756&lt;&gt;"Completed",OR(I756&lt;&gt;"",H756="")),AND(K756="No",L756&lt;&gt;"Not required"),AND(K756="Yes",OR(L756="Not required",AND(L756&lt;&gt;"Competence confirmed",M756=""))),AND(OR(L756="Competence confirmed",L756="Further support needed"),OR(N756="",O756="",P756="")),AND(L756="Further support needed",T756&lt;&gt;"Open"),X756="Check action details",AND(T756="Closed",OR(Q756="",R756="",P756=""))),"Check required fields/dates","Recorded - verify evidence")))</f>
        <v/>
      </c>
    </row>
    <row r="757" spans="1:25" ht="32" customHeight="1">
      <c r="A757" s="6"/>
      <c r="B757" s="6"/>
      <c r="C757" s="6"/>
      <c r="D757" s="6"/>
      <c r="E757" s="6"/>
      <c r="F757" s="6"/>
      <c r="G757" s="6"/>
      <c r="H757" s="7"/>
      <c r="I757" s="7"/>
      <c r="J757" s="7"/>
      <c r="K757" s="6"/>
      <c r="L757" s="6"/>
      <c r="M757" s="7"/>
      <c r="N757" s="7"/>
      <c r="O757" s="6"/>
      <c r="P757" s="6"/>
      <c r="Q757" s="6"/>
      <c r="R757" s="6"/>
      <c r="S757" s="7"/>
      <c r="T757" s="6"/>
      <c r="U757" s="8">
        <f>IF(OR(A757="",F757&lt;&gt;"Active"),"",IF(G757="Completed","Completed",IF(H757="","Missing deadline",IF(H757&lt;TODAY(),"Overdue learning",IF(H757&lt;=TODAY()+30,"Due within 30 days","Scheduled")))))</f>
        <v/>
      </c>
      <c r="V757" s="8">
        <f>IF(OR(A757="",F757&lt;&gt;"Active"),"",IF(G757&lt;&gt;"Completed","Not yet completed",IF(J757="","Missing review date",IF(J757&lt;TODAY(),"Review overdue",IF(J757&lt;=TODAY()+30,"Review within 30 days","Scheduled")))))</f>
        <v/>
      </c>
      <c r="W757" s="8">
        <f>IF(OR(A757="",F757&lt;&gt;"Active"),"",IF(K757="No","Not required",IF(K757&lt;&gt;"Yes","Check requirement",IF(L757="Further support needed","Competence concern",IF(L757="Competence confirmed","Confirmed",IF(M757="","Missing assessment due",IF(M757&lt;TODAY(),"Assessment overdue","Assessment outstanding")))))))</f>
        <v/>
      </c>
      <c r="X757" s="8">
        <f>IF(OR(A757="",F757&lt;&gt;"Active"),"",IF(T757="Closed","Closed",IF(AND(T757="Not needed",Q757="",R757="",S757=""),"No action",IF(OR(Q757="",R757="",S757="",T757&lt;&gt;"Open"),"Check action details",IF(S757&lt;TODAY(),"Action overdue","Action open")))))</f>
        <v/>
      </c>
      <c r="Y757" s="8">
        <f>IF(COUNTA(A757:T757)=0,"",IF(F757="Archived","Archived",IF(OR(A757="",B757="",C757="",D757="",E757="",F757&lt;&gt;"Active",COUNTIF(Roles,B757)=0,COUNTIF(Branches,C757)=0,COUNTIF(LearningStatuses,G757)=0,COUNTIF(AssessmentRequired,K757)=0,COUNTIF(AssessmentStatuses,L757)=0,COUNTIF(ActionStatuses,T757)=0,AND(H757&lt;&gt;"",NOT(ISNUMBER(H757))),AND(I757&lt;&gt;"",OR(NOT(ISNUMBER(I757)),I757&gt;TODAY())),AND(J757&lt;&gt;"",NOT(ISNUMBER(J757))),AND(M757&lt;&gt;"",NOT(ISNUMBER(M757))),AND(N757&lt;&gt;"",OR(NOT(ISNUMBER(N757)),N757&gt;TODAY())),AND(S757&lt;&gt;"",NOT(ISNUMBER(S757))),AND(G757="Completed",OR(I757="",P757="",J757="")),AND(G757&lt;&gt;"Completed",OR(I757&lt;&gt;"",H757="")),AND(K757="No",L757&lt;&gt;"Not required"),AND(K757="Yes",OR(L757="Not required",AND(L757&lt;&gt;"Competence confirmed",M757=""))),AND(OR(L757="Competence confirmed",L757="Further support needed"),OR(N757="",O757="",P757="")),AND(L757="Further support needed",T757&lt;&gt;"Open"),X757="Check action details",AND(T757="Closed",OR(Q757="",R757="",P757=""))),"Check required fields/dates","Recorded - verify evidence")))</f>
        <v/>
      </c>
    </row>
    <row r="758" spans="1:25" ht="32" customHeight="1">
      <c r="A758" s="6"/>
      <c r="B758" s="6"/>
      <c r="C758" s="6"/>
      <c r="D758" s="6"/>
      <c r="E758" s="6"/>
      <c r="F758" s="6"/>
      <c r="G758" s="6"/>
      <c r="H758" s="7"/>
      <c r="I758" s="7"/>
      <c r="J758" s="7"/>
      <c r="K758" s="6"/>
      <c r="L758" s="6"/>
      <c r="M758" s="7"/>
      <c r="N758" s="7"/>
      <c r="O758" s="6"/>
      <c r="P758" s="6"/>
      <c r="Q758" s="6"/>
      <c r="R758" s="6"/>
      <c r="S758" s="7"/>
      <c r="T758" s="6"/>
      <c r="U758" s="8">
        <f>IF(OR(A758="",F758&lt;&gt;"Active"),"",IF(G758="Completed","Completed",IF(H758="","Missing deadline",IF(H758&lt;TODAY(),"Overdue learning",IF(H758&lt;=TODAY()+30,"Due within 30 days","Scheduled")))))</f>
        <v/>
      </c>
      <c r="V758" s="8">
        <f>IF(OR(A758="",F758&lt;&gt;"Active"),"",IF(G758&lt;&gt;"Completed","Not yet completed",IF(J758="","Missing review date",IF(J758&lt;TODAY(),"Review overdue",IF(J758&lt;=TODAY()+30,"Review within 30 days","Scheduled")))))</f>
        <v/>
      </c>
      <c r="W758" s="8">
        <f>IF(OR(A758="",F758&lt;&gt;"Active"),"",IF(K758="No","Not required",IF(K758&lt;&gt;"Yes","Check requirement",IF(L758="Further support needed","Competence concern",IF(L758="Competence confirmed","Confirmed",IF(M758="","Missing assessment due",IF(M758&lt;TODAY(),"Assessment overdue","Assessment outstanding")))))))</f>
        <v/>
      </c>
      <c r="X758" s="8">
        <f>IF(OR(A758="",F758&lt;&gt;"Active"),"",IF(T758="Closed","Closed",IF(AND(T758="Not needed",Q758="",R758="",S758=""),"No action",IF(OR(Q758="",R758="",S758="",T758&lt;&gt;"Open"),"Check action details",IF(S758&lt;TODAY(),"Action overdue","Action open")))))</f>
        <v/>
      </c>
      <c r="Y758" s="8">
        <f>IF(COUNTA(A758:T758)=0,"",IF(F758="Archived","Archived",IF(OR(A758="",B758="",C758="",D758="",E758="",F758&lt;&gt;"Active",COUNTIF(Roles,B758)=0,COUNTIF(Branches,C758)=0,COUNTIF(LearningStatuses,G758)=0,COUNTIF(AssessmentRequired,K758)=0,COUNTIF(AssessmentStatuses,L758)=0,COUNTIF(ActionStatuses,T758)=0,AND(H758&lt;&gt;"",NOT(ISNUMBER(H758))),AND(I758&lt;&gt;"",OR(NOT(ISNUMBER(I758)),I758&gt;TODAY())),AND(J758&lt;&gt;"",NOT(ISNUMBER(J758))),AND(M758&lt;&gt;"",NOT(ISNUMBER(M758))),AND(N758&lt;&gt;"",OR(NOT(ISNUMBER(N758)),N758&gt;TODAY())),AND(S758&lt;&gt;"",NOT(ISNUMBER(S758))),AND(G758="Completed",OR(I758="",P758="",J758="")),AND(G758&lt;&gt;"Completed",OR(I758&lt;&gt;"",H758="")),AND(K758="No",L758&lt;&gt;"Not required"),AND(K758="Yes",OR(L758="Not required",AND(L758&lt;&gt;"Competence confirmed",M758=""))),AND(OR(L758="Competence confirmed",L758="Further support needed"),OR(N758="",O758="",P758="")),AND(L758="Further support needed",T758&lt;&gt;"Open"),X758="Check action details",AND(T758="Closed",OR(Q758="",R758="",P758=""))),"Check required fields/dates","Recorded - verify evidence")))</f>
        <v/>
      </c>
    </row>
    <row r="759" spans="1:25" ht="32" customHeight="1">
      <c r="A759" s="6"/>
      <c r="B759" s="6"/>
      <c r="C759" s="6"/>
      <c r="D759" s="6"/>
      <c r="E759" s="6"/>
      <c r="F759" s="6"/>
      <c r="G759" s="6"/>
      <c r="H759" s="7"/>
      <c r="I759" s="7"/>
      <c r="J759" s="7"/>
      <c r="K759" s="6"/>
      <c r="L759" s="6"/>
      <c r="M759" s="7"/>
      <c r="N759" s="7"/>
      <c r="O759" s="6"/>
      <c r="P759" s="6"/>
      <c r="Q759" s="6"/>
      <c r="R759" s="6"/>
      <c r="S759" s="7"/>
      <c r="T759" s="6"/>
      <c r="U759" s="8">
        <f>IF(OR(A759="",F759&lt;&gt;"Active"),"",IF(G759="Completed","Completed",IF(H759="","Missing deadline",IF(H759&lt;TODAY(),"Overdue learning",IF(H759&lt;=TODAY()+30,"Due within 30 days","Scheduled")))))</f>
        <v/>
      </c>
      <c r="V759" s="8">
        <f>IF(OR(A759="",F759&lt;&gt;"Active"),"",IF(G759&lt;&gt;"Completed","Not yet completed",IF(J759="","Missing review date",IF(J759&lt;TODAY(),"Review overdue",IF(J759&lt;=TODAY()+30,"Review within 30 days","Scheduled")))))</f>
        <v/>
      </c>
      <c r="W759" s="8">
        <f>IF(OR(A759="",F759&lt;&gt;"Active"),"",IF(K759="No","Not required",IF(K759&lt;&gt;"Yes","Check requirement",IF(L759="Further support needed","Competence concern",IF(L759="Competence confirmed","Confirmed",IF(M759="","Missing assessment due",IF(M759&lt;TODAY(),"Assessment overdue","Assessment outstanding")))))))</f>
        <v/>
      </c>
      <c r="X759" s="8">
        <f>IF(OR(A759="",F759&lt;&gt;"Active"),"",IF(T759="Closed","Closed",IF(AND(T759="Not needed",Q759="",R759="",S759=""),"No action",IF(OR(Q759="",R759="",S759="",T759&lt;&gt;"Open"),"Check action details",IF(S759&lt;TODAY(),"Action overdue","Action open")))))</f>
        <v/>
      </c>
      <c r="Y759" s="8">
        <f>IF(COUNTA(A759:T759)=0,"",IF(F759="Archived","Archived",IF(OR(A759="",B759="",C759="",D759="",E759="",F759&lt;&gt;"Active",COUNTIF(Roles,B759)=0,COUNTIF(Branches,C759)=0,COUNTIF(LearningStatuses,G759)=0,COUNTIF(AssessmentRequired,K759)=0,COUNTIF(AssessmentStatuses,L759)=0,COUNTIF(ActionStatuses,T759)=0,AND(H759&lt;&gt;"",NOT(ISNUMBER(H759))),AND(I759&lt;&gt;"",OR(NOT(ISNUMBER(I759)),I759&gt;TODAY())),AND(J759&lt;&gt;"",NOT(ISNUMBER(J759))),AND(M759&lt;&gt;"",NOT(ISNUMBER(M759))),AND(N759&lt;&gt;"",OR(NOT(ISNUMBER(N759)),N759&gt;TODAY())),AND(S759&lt;&gt;"",NOT(ISNUMBER(S759))),AND(G759="Completed",OR(I759="",P759="",J759="")),AND(G759&lt;&gt;"Completed",OR(I759&lt;&gt;"",H759="")),AND(K759="No",L759&lt;&gt;"Not required"),AND(K759="Yes",OR(L759="Not required",AND(L759&lt;&gt;"Competence confirmed",M759=""))),AND(OR(L759="Competence confirmed",L759="Further support needed"),OR(N759="",O759="",P759="")),AND(L759="Further support needed",T759&lt;&gt;"Open"),X759="Check action details",AND(T759="Closed",OR(Q759="",R759="",P759=""))),"Check required fields/dates","Recorded - verify evidence")))</f>
        <v/>
      </c>
    </row>
    <row r="760" spans="1:25" ht="32" customHeight="1">
      <c r="A760" s="6"/>
      <c r="B760" s="6"/>
      <c r="C760" s="6"/>
      <c r="D760" s="6"/>
      <c r="E760" s="6"/>
      <c r="F760" s="6"/>
      <c r="G760" s="6"/>
      <c r="H760" s="7"/>
      <c r="I760" s="7"/>
      <c r="J760" s="7"/>
      <c r="K760" s="6"/>
      <c r="L760" s="6"/>
      <c r="M760" s="7"/>
      <c r="N760" s="7"/>
      <c r="O760" s="6"/>
      <c r="P760" s="6"/>
      <c r="Q760" s="6"/>
      <c r="R760" s="6"/>
      <c r="S760" s="7"/>
      <c r="T760" s="6"/>
      <c r="U760" s="8">
        <f>IF(OR(A760="",F760&lt;&gt;"Active"),"",IF(G760="Completed","Completed",IF(H760="","Missing deadline",IF(H760&lt;TODAY(),"Overdue learning",IF(H760&lt;=TODAY()+30,"Due within 30 days","Scheduled")))))</f>
        <v/>
      </c>
      <c r="V760" s="8">
        <f>IF(OR(A760="",F760&lt;&gt;"Active"),"",IF(G760&lt;&gt;"Completed","Not yet completed",IF(J760="","Missing review date",IF(J760&lt;TODAY(),"Review overdue",IF(J760&lt;=TODAY()+30,"Review within 30 days","Scheduled")))))</f>
        <v/>
      </c>
      <c r="W760" s="8">
        <f>IF(OR(A760="",F760&lt;&gt;"Active"),"",IF(K760="No","Not required",IF(K760&lt;&gt;"Yes","Check requirement",IF(L760="Further support needed","Competence concern",IF(L760="Competence confirmed","Confirmed",IF(M760="","Missing assessment due",IF(M760&lt;TODAY(),"Assessment overdue","Assessment outstanding")))))))</f>
        <v/>
      </c>
      <c r="X760" s="8">
        <f>IF(OR(A760="",F760&lt;&gt;"Active"),"",IF(T760="Closed","Closed",IF(AND(T760="Not needed",Q760="",R760="",S760=""),"No action",IF(OR(Q760="",R760="",S760="",T760&lt;&gt;"Open"),"Check action details",IF(S760&lt;TODAY(),"Action overdue","Action open")))))</f>
        <v/>
      </c>
      <c r="Y760" s="8">
        <f>IF(COUNTA(A760:T760)=0,"",IF(F760="Archived","Archived",IF(OR(A760="",B760="",C760="",D760="",E760="",F760&lt;&gt;"Active",COUNTIF(Roles,B760)=0,COUNTIF(Branches,C760)=0,COUNTIF(LearningStatuses,G760)=0,COUNTIF(AssessmentRequired,K760)=0,COUNTIF(AssessmentStatuses,L760)=0,COUNTIF(ActionStatuses,T760)=0,AND(H760&lt;&gt;"",NOT(ISNUMBER(H760))),AND(I760&lt;&gt;"",OR(NOT(ISNUMBER(I760)),I760&gt;TODAY())),AND(J760&lt;&gt;"",NOT(ISNUMBER(J760))),AND(M760&lt;&gt;"",NOT(ISNUMBER(M760))),AND(N760&lt;&gt;"",OR(NOT(ISNUMBER(N760)),N760&gt;TODAY())),AND(S760&lt;&gt;"",NOT(ISNUMBER(S760))),AND(G760="Completed",OR(I760="",P760="",J760="")),AND(G760&lt;&gt;"Completed",OR(I760&lt;&gt;"",H760="")),AND(K760="No",L760&lt;&gt;"Not required"),AND(K760="Yes",OR(L760="Not required",AND(L760&lt;&gt;"Competence confirmed",M760=""))),AND(OR(L760="Competence confirmed",L760="Further support needed"),OR(N760="",O760="",P760="")),AND(L760="Further support needed",T760&lt;&gt;"Open"),X760="Check action details",AND(T760="Closed",OR(Q760="",R760="",P760=""))),"Check required fields/dates","Recorded - verify evidence")))</f>
        <v/>
      </c>
    </row>
    <row r="761" spans="1:25" ht="32" customHeight="1">
      <c r="A761" s="6"/>
      <c r="B761" s="6"/>
      <c r="C761" s="6"/>
      <c r="D761" s="6"/>
      <c r="E761" s="6"/>
      <c r="F761" s="6"/>
      <c r="G761" s="6"/>
      <c r="H761" s="7"/>
      <c r="I761" s="7"/>
      <c r="J761" s="7"/>
      <c r="K761" s="6"/>
      <c r="L761" s="6"/>
      <c r="M761" s="7"/>
      <c r="N761" s="7"/>
      <c r="O761" s="6"/>
      <c r="P761" s="6"/>
      <c r="Q761" s="6"/>
      <c r="R761" s="6"/>
      <c r="S761" s="7"/>
      <c r="T761" s="6"/>
      <c r="U761" s="8">
        <f>IF(OR(A761="",F761&lt;&gt;"Active"),"",IF(G761="Completed","Completed",IF(H761="","Missing deadline",IF(H761&lt;TODAY(),"Overdue learning",IF(H761&lt;=TODAY()+30,"Due within 30 days","Scheduled")))))</f>
        <v/>
      </c>
      <c r="V761" s="8">
        <f>IF(OR(A761="",F761&lt;&gt;"Active"),"",IF(G761&lt;&gt;"Completed","Not yet completed",IF(J761="","Missing review date",IF(J761&lt;TODAY(),"Review overdue",IF(J761&lt;=TODAY()+30,"Review within 30 days","Scheduled")))))</f>
        <v/>
      </c>
      <c r="W761" s="8">
        <f>IF(OR(A761="",F761&lt;&gt;"Active"),"",IF(K761="No","Not required",IF(K761&lt;&gt;"Yes","Check requirement",IF(L761="Further support needed","Competence concern",IF(L761="Competence confirmed","Confirmed",IF(M761="","Missing assessment due",IF(M761&lt;TODAY(),"Assessment overdue","Assessment outstanding")))))))</f>
        <v/>
      </c>
      <c r="X761" s="8">
        <f>IF(OR(A761="",F761&lt;&gt;"Active"),"",IF(T761="Closed","Closed",IF(AND(T761="Not needed",Q761="",R761="",S761=""),"No action",IF(OR(Q761="",R761="",S761="",T761&lt;&gt;"Open"),"Check action details",IF(S761&lt;TODAY(),"Action overdue","Action open")))))</f>
        <v/>
      </c>
      <c r="Y761" s="8">
        <f>IF(COUNTA(A761:T761)=0,"",IF(F761="Archived","Archived",IF(OR(A761="",B761="",C761="",D761="",E761="",F761&lt;&gt;"Active",COUNTIF(Roles,B761)=0,COUNTIF(Branches,C761)=0,COUNTIF(LearningStatuses,G761)=0,COUNTIF(AssessmentRequired,K761)=0,COUNTIF(AssessmentStatuses,L761)=0,COUNTIF(ActionStatuses,T761)=0,AND(H761&lt;&gt;"",NOT(ISNUMBER(H761))),AND(I761&lt;&gt;"",OR(NOT(ISNUMBER(I761)),I761&gt;TODAY())),AND(J761&lt;&gt;"",NOT(ISNUMBER(J761))),AND(M761&lt;&gt;"",NOT(ISNUMBER(M761))),AND(N761&lt;&gt;"",OR(NOT(ISNUMBER(N761)),N761&gt;TODAY())),AND(S761&lt;&gt;"",NOT(ISNUMBER(S761))),AND(G761="Completed",OR(I761="",P761="",J761="")),AND(G761&lt;&gt;"Completed",OR(I761&lt;&gt;"",H761="")),AND(K761="No",L761&lt;&gt;"Not required"),AND(K761="Yes",OR(L761="Not required",AND(L761&lt;&gt;"Competence confirmed",M761=""))),AND(OR(L761="Competence confirmed",L761="Further support needed"),OR(N761="",O761="",P761="")),AND(L761="Further support needed",T761&lt;&gt;"Open"),X761="Check action details",AND(T761="Closed",OR(Q761="",R761="",P761=""))),"Check required fields/dates","Recorded - verify evidence")))</f>
        <v/>
      </c>
    </row>
    <row r="762" spans="1:25" ht="32" customHeight="1">
      <c r="A762" s="6"/>
      <c r="B762" s="6"/>
      <c r="C762" s="6"/>
      <c r="D762" s="6"/>
      <c r="E762" s="6"/>
      <c r="F762" s="6"/>
      <c r="G762" s="6"/>
      <c r="H762" s="7"/>
      <c r="I762" s="7"/>
      <c r="J762" s="7"/>
      <c r="K762" s="6"/>
      <c r="L762" s="6"/>
      <c r="M762" s="7"/>
      <c r="N762" s="7"/>
      <c r="O762" s="6"/>
      <c r="P762" s="6"/>
      <c r="Q762" s="6"/>
      <c r="R762" s="6"/>
      <c r="S762" s="7"/>
      <c r="T762" s="6"/>
      <c r="U762" s="8">
        <f>IF(OR(A762="",F762&lt;&gt;"Active"),"",IF(G762="Completed","Completed",IF(H762="","Missing deadline",IF(H762&lt;TODAY(),"Overdue learning",IF(H762&lt;=TODAY()+30,"Due within 30 days","Scheduled")))))</f>
        <v/>
      </c>
      <c r="V762" s="8">
        <f>IF(OR(A762="",F762&lt;&gt;"Active"),"",IF(G762&lt;&gt;"Completed","Not yet completed",IF(J762="","Missing review date",IF(J762&lt;TODAY(),"Review overdue",IF(J762&lt;=TODAY()+30,"Review within 30 days","Scheduled")))))</f>
        <v/>
      </c>
      <c r="W762" s="8">
        <f>IF(OR(A762="",F762&lt;&gt;"Active"),"",IF(K762="No","Not required",IF(K762&lt;&gt;"Yes","Check requirement",IF(L762="Further support needed","Competence concern",IF(L762="Competence confirmed","Confirmed",IF(M762="","Missing assessment due",IF(M762&lt;TODAY(),"Assessment overdue","Assessment outstanding")))))))</f>
        <v/>
      </c>
      <c r="X762" s="8">
        <f>IF(OR(A762="",F762&lt;&gt;"Active"),"",IF(T762="Closed","Closed",IF(AND(T762="Not needed",Q762="",R762="",S762=""),"No action",IF(OR(Q762="",R762="",S762="",T762&lt;&gt;"Open"),"Check action details",IF(S762&lt;TODAY(),"Action overdue","Action open")))))</f>
        <v/>
      </c>
      <c r="Y762" s="8">
        <f>IF(COUNTA(A762:T762)=0,"",IF(F762="Archived","Archived",IF(OR(A762="",B762="",C762="",D762="",E762="",F762&lt;&gt;"Active",COUNTIF(Roles,B762)=0,COUNTIF(Branches,C762)=0,COUNTIF(LearningStatuses,G762)=0,COUNTIF(AssessmentRequired,K762)=0,COUNTIF(AssessmentStatuses,L762)=0,COUNTIF(ActionStatuses,T762)=0,AND(H762&lt;&gt;"",NOT(ISNUMBER(H762))),AND(I762&lt;&gt;"",OR(NOT(ISNUMBER(I762)),I762&gt;TODAY())),AND(J762&lt;&gt;"",NOT(ISNUMBER(J762))),AND(M762&lt;&gt;"",NOT(ISNUMBER(M762))),AND(N762&lt;&gt;"",OR(NOT(ISNUMBER(N762)),N762&gt;TODAY())),AND(S762&lt;&gt;"",NOT(ISNUMBER(S762))),AND(G762="Completed",OR(I762="",P762="",J762="")),AND(G762&lt;&gt;"Completed",OR(I762&lt;&gt;"",H762="")),AND(K762="No",L762&lt;&gt;"Not required"),AND(K762="Yes",OR(L762="Not required",AND(L762&lt;&gt;"Competence confirmed",M762=""))),AND(OR(L762="Competence confirmed",L762="Further support needed"),OR(N762="",O762="",P762="")),AND(L762="Further support needed",T762&lt;&gt;"Open"),X762="Check action details",AND(T762="Closed",OR(Q762="",R762="",P762=""))),"Check required fields/dates","Recorded - verify evidence")))</f>
        <v/>
      </c>
    </row>
    <row r="763" spans="1:25" ht="32" customHeight="1">
      <c r="A763" s="6"/>
      <c r="B763" s="6"/>
      <c r="C763" s="6"/>
      <c r="D763" s="6"/>
      <c r="E763" s="6"/>
      <c r="F763" s="6"/>
      <c r="G763" s="6"/>
      <c r="H763" s="7"/>
      <c r="I763" s="7"/>
      <c r="J763" s="7"/>
      <c r="K763" s="6"/>
      <c r="L763" s="6"/>
      <c r="M763" s="7"/>
      <c r="N763" s="7"/>
      <c r="O763" s="6"/>
      <c r="P763" s="6"/>
      <c r="Q763" s="6"/>
      <c r="R763" s="6"/>
      <c r="S763" s="7"/>
      <c r="T763" s="6"/>
      <c r="U763" s="8">
        <f>IF(OR(A763="",F763&lt;&gt;"Active"),"",IF(G763="Completed","Completed",IF(H763="","Missing deadline",IF(H763&lt;TODAY(),"Overdue learning",IF(H763&lt;=TODAY()+30,"Due within 30 days","Scheduled")))))</f>
        <v/>
      </c>
      <c r="V763" s="8">
        <f>IF(OR(A763="",F763&lt;&gt;"Active"),"",IF(G763&lt;&gt;"Completed","Not yet completed",IF(J763="","Missing review date",IF(J763&lt;TODAY(),"Review overdue",IF(J763&lt;=TODAY()+30,"Review within 30 days","Scheduled")))))</f>
        <v/>
      </c>
      <c r="W763" s="8">
        <f>IF(OR(A763="",F763&lt;&gt;"Active"),"",IF(K763="No","Not required",IF(K763&lt;&gt;"Yes","Check requirement",IF(L763="Further support needed","Competence concern",IF(L763="Competence confirmed","Confirmed",IF(M763="","Missing assessment due",IF(M763&lt;TODAY(),"Assessment overdue","Assessment outstanding")))))))</f>
        <v/>
      </c>
      <c r="X763" s="8">
        <f>IF(OR(A763="",F763&lt;&gt;"Active"),"",IF(T763="Closed","Closed",IF(AND(T763="Not needed",Q763="",R763="",S763=""),"No action",IF(OR(Q763="",R763="",S763="",T763&lt;&gt;"Open"),"Check action details",IF(S763&lt;TODAY(),"Action overdue","Action open")))))</f>
        <v/>
      </c>
      <c r="Y763" s="8">
        <f>IF(COUNTA(A763:T763)=0,"",IF(F763="Archived","Archived",IF(OR(A763="",B763="",C763="",D763="",E763="",F763&lt;&gt;"Active",COUNTIF(Roles,B763)=0,COUNTIF(Branches,C763)=0,COUNTIF(LearningStatuses,G763)=0,COUNTIF(AssessmentRequired,K763)=0,COUNTIF(AssessmentStatuses,L763)=0,COUNTIF(ActionStatuses,T763)=0,AND(H763&lt;&gt;"",NOT(ISNUMBER(H763))),AND(I763&lt;&gt;"",OR(NOT(ISNUMBER(I763)),I763&gt;TODAY())),AND(J763&lt;&gt;"",NOT(ISNUMBER(J763))),AND(M763&lt;&gt;"",NOT(ISNUMBER(M763))),AND(N763&lt;&gt;"",OR(NOT(ISNUMBER(N763)),N763&gt;TODAY())),AND(S763&lt;&gt;"",NOT(ISNUMBER(S763))),AND(G763="Completed",OR(I763="",P763="",J763="")),AND(G763&lt;&gt;"Completed",OR(I763&lt;&gt;"",H763="")),AND(K763="No",L763&lt;&gt;"Not required"),AND(K763="Yes",OR(L763="Not required",AND(L763&lt;&gt;"Competence confirmed",M763=""))),AND(OR(L763="Competence confirmed",L763="Further support needed"),OR(N763="",O763="",P763="")),AND(L763="Further support needed",T763&lt;&gt;"Open"),X763="Check action details",AND(T763="Closed",OR(Q763="",R763="",P763=""))),"Check required fields/dates","Recorded - verify evidence")))</f>
        <v/>
      </c>
    </row>
    <row r="764" spans="1:25" ht="32" customHeight="1">
      <c r="A764" s="6"/>
      <c r="B764" s="6"/>
      <c r="C764" s="6"/>
      <c r="D764" s="6"/>
      <c r="E764" s="6"/>
      <c r="F764" s="6"/>
      <c r="G764" s="6"/>
      <c r="H764" s="7"/>
      <c r="I764" s="7"/>
      <c r="J764" s="7"/>
      <c r="K764" s="6"/>
      <c r="L764" s="6"/>
      <c r="M764" s="7"/>
      <c r="N764" s="7"/>
      <c r="O764" s="6"/>
      <c r="P764" s="6"/>
      <c r="Q764" s="6"/>
      <c r="R764" s="6"/>
      <c r="S764" s="7"/>
      <c r="T764" s="6"/>
      <c r="U764" s="8">
        <f>IF(OR(A764="",F764&lt;&gt;"Active"),"",IF(G764="Completed","Completed",IF(H764="","Missing deadline",IF(H764&lt;TODAY(),"Overdue learning",IF(H764&lt;=TODAY()+30,"Due within 30 days","Scheduled")))))</f>
        <v/>
      </c>
      <c r="V764" s="8">
        <f>IF(OR(A764="",F764&lt;&gt;"Active"),"",IF(G764&lt;&gt;"Completed","Not yet completed",IF(J764="","Missing review date",IF(J764&lt;TODAY(),"Review overdue",IF(J764&lt;=TODAY()+30,"Review within 30 days","Scheduled")))))</f>
        <v/>
      </c>
      <c r="W764" s="8">
        <f>IF(OR(A764="",F764&lt;&gt;"Active"),"",IF(K764="No","Not required",IF(K764&lt;&gt;"Yes","Check requirement",IF(L764="Further support needed","Competence concern",IF(L764="Competence confirmed","Confirmed",IF(M764="","Missing assessment due",IF(M764&lt;TODAY(),"Assessment overdue","Assessment outstanding")))))))</f>
        <v/>
      </c>
      <c r="X764" s="8">
        <f>IF(OR(A764="",F764&lt;&gt;"Active"),"",IF(T764="Closed","Closed",IF(AND(T764="Not needed",Q764="",R764="",S764=""),"No action",IF(OR(Q764="",R764="",S764="",T764&lt;&gt;"Open"),"Check action details",IF(S764&lt;TODAY(),"Action overdue","Action open")))))</f>
        <v/>
      </c>
      <c r="Y764" s="8">
        <f>IF(COUNTA(A764:T764)=0,"",IF(F764="Archived","Archived",IF(OR(A764="",B764="",C764="",D764="",E764="",F764&lt;&gt;"Active",COUNTIF(Roles,B764)=0,COUNTIF(Branches,C764)=0,COUNTIF(LearningStatuses,G764)=0,COUNTIF(AssessmentRequired,K764)=0,COUNTIF(AssessmentStatuses,L764)=0,COUNTIF(ActionStatuses,T764)=0,AND(H764&lt;&gt;"",NOT(ISNUMBER(H764))),AND(I764&lt;&gt;"",OR(NOT(ISNUMBER(I764)),I764&gt;TODAY())),AND(J764&lt;&gt;"",NOT(ISNUMBER(J764))),AND(M764&lt;&gt;"",NOT(ISNUMBER(M764))),AND(N764&lt;&gt;"",OR(NOT(ISNUMBER(N764)),N764&gt;TODAY())),AND(S764&lt;&gt;"",NOT(ISNUMBER(S764))),AND(G764="Completed",OR(I764="",P764="",J764="")),AND(G764&lt;&gt;"Completed",OR(I764&lt;&gt;"",H764="")),AND(K764="No",L764&lt;&gt;"Not required"),AND(K764="Yes",OR(L764="Not required",AND(L764&lt;&gt;"Competence confirmed",M764=""))),AND(OR(L764="Competence confirmed",L764="Further support needed"),OR(N764="",O764="",P764="")),AND(L764="Further support needed",T764&lt;&gt;"Open"),X764="Check action details",AND(T764="Closed",OR(Q764="",R764="",P764=""))),"Check required fields/dates","Recorded - verify evidence")))</f>
        <v/>
      </c>
    </row>
    <row r="765" spans="1:25" ht="32" customHeight="1">
      <c r="A765" s="6"/>
      <c r="B765" s="6"/>
      <c r="C765" s="6"/>
      <c r="D765" s="6"/>
      <c r="E765" s="6"/>
      <c r="F765" s="6"/>
      <c r="G765" s="6"/>
      <c r="H765" s="7"/>
      <c r="I765" s="7"/>
      <c r="J765" s="7"/>
      <c r="K765" s="6"/>
      <c r="L765" s="6"/>
      <c r="M765" s="7"/>
      <c r="N765" s="7"/>
      <c r="O765" s="6"/>
      <c r="P765" s="6"/>
      <c r="Q765" s="6"/>
      <c r="R765" s="6"/>
      <c r="S765" s="7"/>
      <c r="T765" s="6"/>
      <c r="U765" s="8">
        <f>IF(OR(A765="",F765&lt;&gt;"Active"),"",IF(G765="Completed","Completed",IF(H765="","Missing deadline",IF(H765&lt;TODAY(),"Overdue learning",IF(H765&lt;=TODAY()+30,"Due within 30 days","Scheduled")))))</f>
        <v/>
      </c>
      <c r="V765" s="8">
        <f>IF(OR(A765="",F765&lt;&gt;"Active"),"",IF(G765&lt;&gt;"Completed","Not yet completed",IF(J765="","Missing review date",IF(J765&lt;TODAY(),"Review overdue",IF(J765&lt;=TODAY()+30,"Review within 30 days","Scheduled")))))</f>
        <v/>
      </c>
      <c r="W765" s="8">
        <f>IF(OR(A765="",F765&lt;&gt;"Active"),"",IF(K765="No","Not required",IF(K765&lt;&gt;"Yes","Check requirement",IF(L765="Further support needed","Competence concern",IF(L765="Competence confirmed","Confirmed",IF(M765="","Missing assessment due",IF(M765&lt;TODAY(),"Assessment overdue","Assessment outstanding")))))))</f>
        <v/>
      </c>
      <c r="X765" s="8">
        <f>IF(OR(A765="",F765&lt;&gt;"Active"),"",IF(T765="Closed","Closed",IF(AND(T765="Not needed",Q765="",R765="",S765=""),"No action",IF(OR(Q765="",R765="",S765="",T765&lt;&gt;"Open"),"Check action details",IF(S765&lt;TODAY(),"Action overdue","Action open")))))</f>
        <v/>
      </c>
      <c r="Y765" s="8">
        <f>IF(COUNTA(A765:T765)=0,"",IF(F765="Archived","Archived",IF(OR(A765="",B765="",C765="",D765="",E765="",F765&lt;&gt;"Active",COUNTIF(Roles,B765)=0,COUNTIF(Branches,C765)=0,COUNTIF(LearningStatuses,G765)=0,COUNTIF(AssessmentRequired,K765)=0,COUNTIF(AssessmentStatuses,L765)=0,COUNTIF(ActionStatuses,T765)=0,AND(H765&lt;&gt;"",NOT(ISNUMBER(H765))),AND(I765&lt;&gt;"",OR(NOT(ISNUMBER(I765)),I765&gt;TODAY())),AND(J765&lt;&gt;"",NOT(ISNUMBER(J765))),AND(M765&lt;&gt;"",NOT(ISNUMBER(M765))),AND(N765&lt;&gt;"",OR(NOT(ISNUMBER(N765)),N765&gt;TODAY())),AND(S765&lt;&gt;"",NOT(ISNUMBER(S765))),AND(G765="Completed",OR(I765="",P765="",J765="")),AND(G765&lt;&gt;"Completed",OR(I765&lt;&gt;"",H765="")),AND(K765="No",L765&lt;&gt;"Not required"),AND(K765="Yes",OR(L765="Not required",AND(L765&lt;&gt;"Competence confirmed",M765=""))),AND(OR(L765="Competence confirmed",L765="Further support needed"),OR(N765="",O765="",P765="")),AND(L765="Further support needed",T765&lt;&gt;"Open"),X765="Check action details",AND(T765="Closed",OR(Q765="",R765="",P765=""))),"Check required fields/dates","Recorded - verify evidence")))</f>
        <v/>
      </c>
    </row>
    <row r="766" spans="1:25" ht="32" customHeight="1">
      <c r="A766" s="6"/>
      <c r="B766" s="6"/>
      <c r="C766" s="6"/>
      <c r="D766" s="6"/>
      <c r="E766" s="6"/>
      <c r="F766" s="6"/>
      <c r="G766" s="6"/>
      <c r="H766" s="7"/>
      <c r="I766" s="7"/>
      <c r="J766" s="7"/>
      <c r="K766" s="6"/>
      <c r="L766" s="6"/>
      <c r="M766" s="7"/>
      <c r="N766" s="7"/>
      <c r="O766" s="6"/>
      <c r="P766" s="6"/>
      <c r="Q766" s="6"/>
      <c r="R766" s="6"/>
      <c r="S766" s="7"/>
      <c r="T766" s="6"/>
      <c r="U766" s="8">
        <f>IF(OR(A766="",F766&lt;&gt;"Active"),"",IF(G766="Completed","Completed",IF(H766="","Missing deadline",IF(H766&lt;TODAY(),"Overdue learning",IF(H766&lt;=TODAY()+30,"Due within 30 days","Scheduled")))))</f>
        <v/>
      </c>
      <c r="V766" s="8">
        <f>IF(OR(A766="",F766&lt;&gt;"Active"),"",IF(G766&lt;&gt;"Completed","Not yet completed",IF(J766="","Missing review date",IF(J766&lt;TODAY(),"Review overdue",IF(J766&lt;=TODAY()+30,"Review within 30 days","Scheduled")))))</f>
        <v/>
      </c>
      <c r="W766" s="8">
        <f>IF(OR(A766="",F766&lt;&gt;"Active"),"",IF(K766="No","Not required",IF(K766&lt;&gt;"Yes","Check requirement",IF(L766="Further support needed","Competence concern",IF(L766="Competence confirmed","Confirmed",IF(M766="","Missing assessment due",IF(M766&lt;TODAY(),"Assessment overdue","Assessment outstanding")))))))</f>
        <v/>
      </c>
      <c r="X766" s="8">
        <f>IF(OR(A766="",F766&lt;&gt;"Active"),"",IF(T766="Closed","Closed",IF(AND(T766="Not needed",Q766="",R766="",S766=""),"No action",IF(OR(Q766="",R766="",S766="",T766&lt;&gt;"Open"),"Check action details",IF(S766&lt;TODAY(),"Action overdue","Action open")))))</f>
        <v/>
      </c>
      <c r="Y766" s="8">
        <f>IF(COUNTA(A766:T766)=0,"",IF(F766="Archived","Archived",IF(OR(A766="",B766="",C766="",D766="",E766="",F766&lt;&gt;"Active",COUNTIF(Roles,B766)=0,COUNTIF(Branches,C766)=0,COUNTIF(LearningStatuses,G766)=0,COUNTIF(AssessmentRequired,K766)=0,COUNTIF(AssessmentStatuses,L766)=0,COUNTIF(ActionStatuses,T766)=0,AND(H766&lt;&gt;"",NOT(ISNUMBER(H766))),AND(I766&lt;&gt;"",OR(NOT(ISNUMBER(I766)),I766&gt;TODAY())),AND(J766&lt;&gt;"",NOT(ISNUMBER(J766))),AND(M766&lt;&gt;"",NOT(ISNUMBER(M766))),AND(N766&lt;&gt;"",OR(NOT(ISNUMBER(N766)),N766&gt;TODAY())),AND(S766&lt;&gt;"",NOT(ISNUMBER(S766))),AND(G766="Completed",OR(I766="",P766="",J766="")),AND(G766&lt;&gt;"Completed",OR(I766&lt;&gt;"",H766="")),AND(K766="No",L766&lt;&gt;"Not required"),AND(K766="Yes",OR(L766="Not required",AND(L766&lt;&gt;"Competence confirmed",M766=""))),AND(OR(L766="Competence confirmed",L766="Further support needed"),OR(N766="",O766="",P766="")),AND(L766="Further support needed",T766&lt;&gt;"Open"),X766="Check action details",AND(T766="Closed",OR(Q766="",R766="",P766=""))),"Check required fields/dates","Recorded - verify evidence")))</f>
        <v/>
      </c>
    </row>
    <row r="767" spans="1:25" ht="32" customHeight="1">
      <c r="A767" s="6"/>
      <c r="B767" s="6"/>
      <c r="C767" s="6"/>
      <c r="D767" s="6"/>
      <c r="E767" s="6"/>
      <c r="F767" s="6"/>
      <c r="G767" s="6"/>
      <c r="H767" s="7"/>
      <c r="I767" s="7"/>
      <c r="J767" s="7"/>
      <c r="K767" s="6"/>
      <c r="L767" s="6"/>
      <c r="M767" s="7"/>
      <c r="N767" s="7"/>
      <c r="O767" s="6"/>
      <c r="P767" s="6"/>
      <c r="Q767" s="6"/>
      <c r="R767" s="6"/>
      <c r="S767" s="7"/>
      <c r="T767" s="6"/>
      <c r="U767" s="8">
        <f>IF(OR(A767="",F767&lt;&gt;"Active"),"",IF(G767="Completed","Completed",IF(H767="","Missing deadline",IF(H767&lt;TODAY(),"Overdue learning",IF(H767&lt;=TODAY()+30,"Due within 30 days","Scheduled")))))</f>
        <v/>
      </c>
      <c r="V767" s="8">
        <f>IF(OR(A767="",F767&lt;&gt;"Active"),"",IF(G767&lt;&gt;"Completed","Not yet completed",IF(J767="","Missing review date",IF(J767&lt;TODAY(),"Review overdue",IF(J767&lt;=TODAY()+30,"Review within 30 days","Scheduled")))))</f>
        <v/>
      </c>
      <c r="W767" s="8">
        <f>IF(OR(A767="",F767&lt;&gt;"Active"),"",IF(K767="No","Not required",IF(K767&lt;&gt;"Yes","Check requirement",IF(L767="Further support needed","Competence concern",IF(L767="Competence confirmed","Confirmed",IF(M767="","Missing assessment due",IF(M767&lt;TODAY(),"Assessment overdue","Assessment outstanding")))))))</f>
        <v/>
      </c>
      <c r="X767" s="8">
        <f>IF(OR(A767="",F767&lt;&gt;"Active"),"",IF(T767="Closed","Closed",IF(AND(T767="Not needed",Q767="",R767="",S767=""),"No action",IF(OR(Q767="",R767="",S767="",T767&lt;&gt;"Open"),"Check action details",IF(S767&lt;TODAY(),"Action overdue","Action open")))))</f>
        <v/>
      </c>
      <c r="Y767" s="8">
        <f>IF(COUNTA(A767:T767)=0,"",IF(F767="Archived","Archived",IF(OR(A767="",B767="",C767="",D767="",E767="",F767&lt;&gt;"Active",COUNTIF(Roles,B767)=0,COUNTIF(Branches,C767)=0,COUNTIF(LearningStatuses,G767)=0,COUNTIF(AssessmentRequired,K767)=0,COUNTIF(AssessmentStatuses,L767)=0,COUNTIF(ActionStatuses,T767)=0,AND(H767&lt;&gt;"",NOT(ISNUMBER(H767))),AND(I767&lt;&gt;"",OR(NOT(ISNUMBER(I767)),I767&gt;TODAY())),AND(J767&lt;&gt;"",NOT(ISNUMBER(J767))),AND(M767&lt;&gt;"",NOT(ISNUMBER(M767))),AND(N767&lt;&gt;"",OR(NOT(ISNUMBER(N767)),N767&gt;TODAY())),AND(S767&lt;&gt;"",NOT(ISNUMBER(S767))),AND(G767="Completed",OR(I767="",P767="",J767="")),AND(G767&lt;&gt;"Completed",OR(I767&lt;&gt;"",H767="")),AND(K767="No",L767&lt;&gt;"Not required"),AND(K767="Yes",OR(L767="Not required",AND(L767&lt;&gt;"Competence confirmed",M767=""))),AND(OR(L767="Competence confirmed",L767="Further support needed"),OR(N767="",O767="",P767="")),AND(L767="Further support needed",T767&lt;&gt;"Open"),X767="Check action details",AND(T767="Closed",OR(Q767="",R767="",P767=""))),"Check required fields/dates","Recorded - verify evidence")))</f>
        <v/>
      </c>
    </row>
    <row r="768" spans="1:25" ht="32" customHeight="1">
      <c r="A768" s="6"/>
      <c r="B768" s="6"/>
      <c r="C768" s="6"/>
      <c r="D768" s="6"/>
      <c r="E768" s="6"/>
      <c r="F768" s="6"/>
      <c r="G768" s="6"/>
      <c r="H768" s="7"/>
      <c r="I768" s="7"/>
      <c r="J768" s="7"/>
      <c r="K768" s="6"/>
      <c r="L768" s="6"/>
      <c r="M768" s="7"/>
      <c r="N768" s="7"/>
      <c r="O768" s="6"/>
      <c r="P768" s="6"/>
      <c r="Q768" s="6"/>
      <c r="R768" s="6"/>
      <c r="S768" s="7"/>
      <c r="T768" s="6"/>
      <c r="U768" s="8">
        <f>IF(OR(A768="",F768&lt;&gt;"Active"),"",IF(G768="Completed","Completed",IF(H768="","Missing deadline",IF(H768&lt;TODAY(),"Overdue learning",IF(H768&lt;=TODAY()+30,"Due within 30 days","Scheduled")))))</f>
        <v/>
      </c>
      <c r="V768" s="8">
        <f>IF(OR(A768="",F768&lt;&gt;"Active"),"",IF(G768&lt;&gt;"Completed","Not yet completed",IF(J768="","Missing review date",IF(J768&lt;TODAY(),"Review overdue",IF(J768&lt;=TODAY()+30,"Review within 30 days","Scheduled")))))</f>
        <v/>
      </c>
      <c r="W768" s="8">
        <f>IF(OR(A768="",F768&lt;&gt;"Active"),"",IF(K768="No","Not required",IF(K768&lt;&gt;"Yes","Check requirement",IF(L768="Further support needed","Competence concern",IF(L768="Competence confirmed","Confirmed",IF(M768="","Missing assessment due",IF(M768&lt;TODAY(),"Assessment overdue","Assessment outstanding")))))))</f>
        <v/>
      </c>
      <c r="X768" s="8">
        <f>IF(OR(A768="",F768&lt;&gt;"Active"),"",IF(T768="Closed","Closed",IF(AND(T768="Not needed",Q768="",R768="",S768=""),"No action",IF(OR(Q768="",R768="",S768="",T768&lt;&gt;"Open"),"Check action details",IF(S768&lt;TODAY(),"Action overdue","Action open")))))</f>
        <v/>
      </c>
      <c r="Y768" s="8">
        <f>IF(COUNTA(A768:T768)=0,"",IF(F768="Archived","Archived",IF(OR(A768="",B768="",C768="",D768="",E768="",F768&lt;&gt;"Active",COUNTIF(Roles,B768)=0,COUNTIF(Branches,C768)=0,COUNTIF(LearningStatuses,G768)=0,COUNTIF(AssessmentRequired,K768)=0,COUNTIF(AssessmentStatuses,L768)=0,COUNTIF(ActionStatuses,T768)=0,AND(H768&lt;&gt;"",NOT(ISNUMBER(H768))),AND(I768&lt;&gt;"",OR(NOT(ISNUMBER(I768)),I768&gt;TODAY())),AND(J768&lt;&gt;"",NOT(ISNUMBER(J768))),AND(M768&lt;&gt;"",NOT(ISNUMBER(M768))),AND(N768&lt;&gt;"",OR(NOT(ISNUMBER(N768)),N768&gt;TODAY())),AND(S768&lt;&gt;"",NOT(ISNUMBER(S768))),AND(G768="Completed",OR(I768="",P768="",J768="")),AND(G768&lt;&gt;"Completed",OR(I768&lt;&gt;"",H768="")),AND(K768="No",L768&lt;&gt;"Not required"),AND(K768="Yes",OR(L768="Not required",AND(L768&lt;&gt;"Competence confirmed",M768=""))),AND(OR(L768="Competence confirmed",L768="Further support needed"),OR(N768="",O768="",P768="")),AND(L768="Further support needed",T768&lt;&gt;"Open"),X768="Check action details",AND(T768="Closed",OR(Q768="",R768="",P768=""))),"Check required fields/dates","Recorded - verify evidence")))</f>
        <v/>
      </c>
    </row>
    <row r="769" spans="1:25" ht="32" customHeight="1">
      <c r="A769" s="6"/>
      <c r="B769" s="6"/>
      <c r="C769" s="6"/>
      <c r="D769" s="6"/>
      <c r="E769" s="6"/>
      <c r="F769" s="6"/>
      <c r="G769" s="6"/>
      <c r="H769" s="7"/>
      <c r="I769" s="7"/>
      <c r="J769" s="7"/>
      <c r="K769" s="6"/>
      <c r="L769" s="6"/>
      <c r="M769" s="7"/>
      <c r="N769" s="7"/>
      <c r="O769" s="6"/>
      <c r="P769" s="6"/>
      <c r="Q769" s="6"/>
      <c r="R769" s="6"/>
      <c r="S769" s="7"/>
      <c r="T769" s="6"/>
      <c r="U769" s="8">
        <f>IF(OR(A769="",F769&lt;&gt;"Active"),"",IF(G769="Completed","Completed",IF(H769="","Missing deadline",IF(H769&lt;TODAY(),"Overdue learning",IF(H769&lt;=TODAY()+30,"Due within 30 days","Scheduled")))))</f>
        <v/>
      </c>
      <c r="V769" s="8">
        <f>IF(OR(A769="",F769&lt;&gt;"Active"),"",IF(G769&lt;&gt;"Completed","Not yet completed",IF(J769="","Missing review date",IF(J769&lt;TODAY(),"Review overdue",IF(J769&lt;=TODAY()+30,"Review within 30 days","Scheduled")))))</f>
        <v/>
      </c>
      <c r="W769" s="8">
        <f>IF(OR(A769="",F769&lt;&gt;"Active"),"",IF(K769="No","Not required",IF(K769&lt;&gt;"Yes","Check requirement",IF(L769="Further support needed","Competence concern",IF(L769="Competence confirmed","Confirmed",IF(M769="","Missing assessment due",IF(M769&lt;TODAY(),"Assessment overdue","Assessment outstanding")))))))</f>
        <v/>
      </c>
      <c r="X769" s="8">
        <f>IF(OR(A769="",F769&lt;&gt;"Active"),"",IF(T769="Closed","Closed",IF(AND(T769="Not needed",Q769="",R769="",S769=""),"No action",IF(OR(Q769="",R769="",S769="",T769&lt;&gt;"Open"),"Check action details",IF(S769&lt;TODAY(),"Action overdue","Action open")))))</f>
        <v/>
      </c>
      <c r="Y769" s="8">
        <f>IF(COUNTA(A769:T769)=0,"",IF(F769="Archived","Archived",IF(OR(A769="",B769="",C769="",D769="",E769="",F769&lt;&gt;"Active",COUNTIF(Roles,B769)=0,COUNTIF(Branches,C769)=0,COUNTIF(LearningStatuses,G769)=0,COUNTIF(AssessmentRequired,K769)=0,COUNTIF(AssessmentStatuses,L769)=0,COUNTIF(ActionStatuses,T769)=0,AND(H769&lt;&gt;"",NOT(ISNUMBER(H769))),AND(I769&lt;&gt;"",OR(NOT(ISNUMBER(I769)),I769&gt;TODAY())),AND(J769&lt;&gt;"",NOT(ISNUMBER(J769))),AND(M769&lt;&gt;"",NOT(ISNUMBER(M769))),AND(N769&lt;&gt;"",OR(NOT(ISNUMBER(N769)),N769&gt;TODAY())),AND(S769&lt;&gt;"",NOT(ISNUMBER(S769))),AND(G769="Completed",OR(I769="",P769="",J769="")),AND(G769&lt;&gt;"Completed",OR(I769&lt;&gt;"",H769="")),AND(K769="No",L769&lt;&gt;"Not required"),AND(K769="Yes",OR(L769="Not required",AND(L769&lt;&gt;"Competence confirmed",M769=""))),AND(OR(L769="Competence confirmed",L769="Further support needed"),OR(N769="",O769="",P769="")),AND(L769="Further support needed",T769&lt;&gt;"Open"),X769="Check action details",AND(T769="Closed",OR(Q769="",R769="",P769=""))),"Check required fields/dates","Recorded - verify evidence")))</f>
        <v/>
      </c>
    </row>
    <row r="770" spans="1:25" ht="32" customHeight="1">
      <c r="A770" s="6"/>
      <c r="B770" s="6"/>
      <c r="C770" s="6"/>
      <c r="D770" s="6"/>
      <c r="E770" s="6"/>
      <c r="F770" s="6"/>
      <c r="G770" s="6"/>
      <c r="H770" s="7"/>
      <c r="I770" s="7"/>
      <c r="J770" s="7"/>
      <c r="K770" s="6"/>
      <c r="L770" s="6"/>
      <c r="M770" s="7"/>
      <c r="N770" s="7"/>
      <c r="O770" s="6"/>
      <c r="P770" s="6"/>
      <c r="Q770" s="6"/>
      <c r="R770" s="6"/>
      <c r="S770" s="7"/>
      <c r="T770" s="6"/>
      <c r="U770" s="8">
        <f>IF(OR(A770="",F770&lt;&gt;"Active"),"",IF(G770="Completed","Completed",IF(H770="","Missing deadline",IF(H770&lt;TODAY(),"Overdue learning",IF(H770&lt;=TODAY()+30,"Due within 30 days","Scheduled")))))</f>
        <v/>
      </c>
      <c r="V770" s="8">
        <f>IF(OR(A770="",F770&lt;&gt;"Active"),"",IF(G770&lt;&gt;"Completed","Not yet completed",IF(J770="","Missing review date",IF(J770&lt;TODAY(),"Review overdue",IF(J770&lt;=TODAY()+30,"Review within 30 days","Scheduled")))))</f>
        <v/>
      </c>
      <c r="W770" s="8">
        <f>IF(OR(A770="",F770&lt;&gt;"Active"),"",IF(K770="No","Not required",IF(K770&lt;&gt;"Yes","Check requirement",IF(L770="Further support needed","Competence concern",IF(L770="Competence confirmed","Confirmed",IF(M770="","Missing assessment due",IF(M770&lt;TODAY(),"Assessment overdue","Assessment outstanding")))))))</f>
        <v/>
      </c>
      <c r="X770" s="8">
        <f>IF(OR(A770="",F770&lt;&gt;"Active"),"",IF(T770="Closed","Closed",IF(AND(T770="Not needed",Q770="",R770="",S770=""),"No action",IF(OR(Q770="",R770="",S770="",T770&lt;&gt;"Open"),"Check action details",IF(S770&lt;TODAY(),"Action overdue","Action open")))))</f>
        <v/>
      </c>
      <c r="Y770" s="8">
        <f>IF(COUNTA(A770:T770)=0,"",IF(F770="Archived","Archived",IF(OR(A770="",B770="",C770="",D770="",E770="",F770&lt;&gt;"Active",COUNTIF(Roles,B770)=0,COUNTIF(Branches,C770)=0,COUNTIF(LearningStatuses,G770)=0,COUNTIF(AssessmentRequired,K770)=0,COUNTIF(AssessmentStatuses,L770)=0,COUNTIF(ActionStatuses,T770)=0,AND(H770&lt;&gt;"",NOT(ISNUMBER(H770))),AND(I770&lt;&gt;"",OR(NOT(ISNUMBER(I770)),I770&gt;TODAY())),AND(J770&lt;&gt;"",NOT(ISNUMBER(J770))),AND(M770&lt;&gt;"",NOT(ISNUMBER(M770))),AND(N770&lt;&gt;"",OR(NOT(ISNUMBER(N770)),N770&gt;TODAY())),AND(S770&lt;&gt;"",NOT(ISNUMBER(S770))),AND(G770="Completed",OR(I770="",P770="",J770="")),AND(G770&lt;&gt;"Completed",OR(I770&lt;&gt;"",H770="")),AND(K770="No",L770&lt;&gt;"Not required"),AND(K770="Yes",OR(L770="Not required",AND(L770&lt;&gt;"Competence confirmed",M770=""))),AND(OR(L770="Competence confirmed",L770="Further support needed"),OR(N770="",O770="",P770="")),AND(L770="Further support needed",T770&lt;&gt;"Open"),X770="Check action details",AND(T770="Closed",OR(Q770="",R770="",P770=""))),"Check required fields/dates","Recorded - verify evidence")))</f>
        <v/>
      </c>
    </row>
    <row r="771" spans="1:25" ht="32" customHeight="1">
      <c r="A771" s="6"/>
      <c r="B771" s="6"/>
      <c r="C771" s="6"/>
      <c r="D771" s="6"/>
      <c r="E771" s="6"/>
      <c r="F771" s="6"/>
      <c r="G771" s="6"/>
      <c r="H771" s="7"/>
      <c r="I771" s="7"/>
      <c r="J771" s="7"/>
      <c r="K771" s="6"/>
      <c r="L771" s="6"/>
      <c r="M771" s="7"/>
      <c r="N771" s="7"/>
      <c r="O771" s="6"/>
      <c r="P771" s="6"/>
      <c r="Q771" s="6"/>
      <c r="R771" s="6"/>
      <c r="S771" s="7"/>
      <c r="T771" s="6"/>
      <c r="U771" s="8">
        <f>IF(OR(A771="",F771&lt;&gt;"Active"),"",IF(G771="Completed","Completed",IF(H771="","Missing deadline",IF(H771&lt;TODAY(),"Overdue learning",IF(H771&lt;=TODAY()+30,"Due within 30 days","Scheduled")))))</f>
        <v/>
      </c>
      <c r="V771" s="8">
        <f>IF(OR(A771="",F771&lt;&gt;"Active"),"",IF(G771&lt;&gt;"Completed","Not yet completed",IF(J771="","Missing review date",IF(J771&lt;TODAY(),"Review overdue",IF(J771&lt;=TODAY()+30,"Review within 30 days","Scheduled")))))</f>
        <v/>
      </c>
      <c r="W771" s="8">
        <f>IF(OR(A771="",F771&lt;&gt;"Active"),"",IF(K771="No","Not required",IF(K771&lt;&gt;"Yes","Check requirement",IF(L771="Further support needed","Competence concern",IF(L771="Competence confirmed","Confirmed",IF(M771="","Missing assessment due",IF(M771&lt;TODAY(),"Assessment overdue","Assessment outstanding")))))))</f>
        <v/>
      </c>
      <c r="X771" s="8">
        <f>IF(OR(A771="",F771&lt;&gt;"Active"),"",IF(T771="Closed","Closed",IF(AND(T771="Not needed",Q771="",R771="",S771=""),"No action",IF(OR(Q771="",R771="",S771="",T771&lt;&gt;"Open"),"Check action details",IF(S771&lt;TODAY(),"Action overdue","Action open")))))</f>
        <v/>
      </c>
      <c r="Y771" s="8">
        <f>IF(COUNTA(A771:T771)=0,"",IF(F771="Archived","Archived",IF(OR(A771="",B771="",C771="",D771="",E771="",F771&lt;&gt;"Active",COUNTIF(Roles,B771)=0,COUNTIF(Branches,C771)=0,COUNTIF(LearningStatuses,G771)=0,COUNTIF(AssessmentRequired,K771)=0,COUNTIF(AssessmentStatuses,L771)=0,COUNTIF(ActionStatuses,T771)=0,AND(H771&lt;&gt;"",NOT(ISNUMBER(H771))),AND(I771&lt;&gt;"",OR(NOT(ISNUMBER(I771)),I771&gt;TODAY())),AND(J771&lt;&gt;"",NOT(ISNUMBER(J771))),AND(M771&lt;&gt;"",NOT(ISNUMBER(M771))),AND(N771&lt;&gt;"",OR(NOT(ISNUMBER(N771)),N771&gt;TODAY())),AND(S771&lt;&gt;"",NOT(ISNUMBER(S771))),AND(G771="Completed",OR(I771="",P771="",J771="")),AND(G771&lt;&gt;"Completed",OR(I771&lt;&gt;"",H771="")),AND(K771="No",L771&lt;&gt;"Not required"),AND(K771="Yes",OR(L771="Not required",AND(L771&lt;&gt;"Competence confirmed",M771=""))),AND(OR(L771="Competence confirmed",L771="Further support needed"),OR(N771="",O771="",P771="")),AND(L771="Further support needed",T771&lt;&gt;"Open"),X771="Check action details",AND(T771="Closed",OR(Q771="",R771="",P771=""))),"Check required fields/dates","Recorded - verify evidence")))</f>
        <v/>
      </c>
    </row>
    <row r="772" spans="1:25" ht="32" customHeight="1">
      <c r="A772" s="6"/>
      <c r="B772" s="6"/>
      <c r="C772" s="6"/>
      <c r="D772" s="6"/>
      <c r="E772" s="6"/>
      <c r="F772" s="6"/>
      <c r="G772" s="6"/>
      <c r="H772" s="7"/>
      <c r="I772" s="7"/>
      <c r="J772" s="7"/>
      <c r="K772" s="6"/>
      <c r="L772" s="6"/>
      <c r="M772" s="7"/>
      <c r="N772" s="7"/>
      <c r="O772" s="6"/>
      <c r="P772" s="6"/>
      <c r="Q772" s="6"/>
      <c r="R772" s="6"/>
      <c r="S772" s="7"/>
      <c r="T772" s="6"/>
      <c r="U772" s="8">
        <f>IF(OR(A772="",F772&lt;&gt;"Active"),"",IF(G772="Completed","Completed",IF(H772="","Missing deadline",IF(H772&lt;TODAY(),"Overdue learning",IF(H772&lt;=TODAY()+30,"Due within 30 days","Scheduled")))))</f>
        <v/>
      </c>
      <c r="V772" s="8">
        <f>IF(OR(A772="",F772&lt;&gt;"Active"),"",IF(G772&lt;&gt;"Completed","Not yet completed",IF(J772="","Missing review date",IF(J772&lt;TODAY(),"Review overdue",IF(J772&lt;=TODAY()+30,"Review within 30 days","Scheduled")))))</f>
        <v/>
      </c>
      <c r="W772" s="8">
        <f>IF(OR(A772="",F772&lt;&gt;"Active"),"",IF(K772="No","Not required",IF(K772&lt;&gt;"Yes","Check requirement",IF(L772="Further support needed","Competence concern",IF(L772="Competence confirmed","Confirmed",IF(M772="","Missing assessment due",IF(M772&lt;TODAY(),"Assessment overdue","Assessment outstanding")))))))</f>
        <v/>
      </c>
      <c r="X772" s="8">
        <f>IF(OR(A772="",F772&lt;&gt;"Active"),"",IF(T772="Closed","Closed",IF(AND(T772="Not needed",Q772="",R772="",S772=""),"No action",IF(OR(Q772="",R772="",S772="",T772&lt;&gt;"Open"),"Check action details",IF(S772&lt;TODAY(),"Action overdue","Action open")))))</f>
        <v/>
      </c>
      <c r="Y772" s="8">
        <f>IF(COUNTA(A772:T772)=0,"",IF(F772="Archived","Archived",IF(OR(A772="",B772="",C772="",D772="",E772="",F772&lt;&gt;"Active",COUNTIF(Roles,B772)=0,COUNTIF(Branches,C772)=0,COUNTIF(LearningStatuses,G772)=0,COUNTIF(AssessmentRequired,K772)=0,COUNTIF(AssessmentStatuses,L772)=0,COUNTIF(ActionStatuses,T772)=0,AND(H772&lt;&gt;"",NOT(ISNUMBER(H772))),AND(I772&lt;&gt;"",OR(NOT(ISNUMBER(I772)),I772&gt;TODAY())),AND(J772&lt;&gt;"",NOT(ISNUMBER(J772))),AND(M772&lt;&gt;"",NOT(ISNUMBER(M772))),AND(N772&lt;&gt;"",OR(NOT(ISNUMBER(N772)),N772&gt;TODAY())),AND(S772&lt;&gt;"",NOT(ISNUMBER(S772))),AND(G772="Completed",OR(I772="",P772="",J772="")),AND(G772&lt;&gt;"Completed",OR(I772&lt;&gt;"",H772="")),AND(K772="No",L772&lt;&gt;"Not required"),AND(K772="Yes",OR(L772="Not required",AND(L772&lt;&gt;"Competence confirmed",M772=""))),AND(OR(L772="Competence confirmed",L772="Further support needed"),OR(N772="",O772="",P772="")),AND(L772="Further support needed",T772&lt;&gt;"Open"),X772="Check action details",AND(T772="Closed",OR(Q772="",R772="",P772=""))),"Check required fields/dates","Recorded - verify evidence")))</f>
        <v/>
      </c>
    </row>
    <row r="773" spans="1:25" ht="32" customHeight="1">
      <c r="A773" s="6"/>
      <c r="B773" s="6"/>
      <c r="C773" s="6"/>
      <c r="D773" s="6"/>
      <c r="E773" s="6"/>
      <c r="F773" s="6"/>
      <c r="G773" s="6"/>
      <c r="H773" s="7"/>
      <c r="I773" s="7"/>
      <c r="J773" s="7"/>
      <c r="K773" s="6"/>
      <c r="L773" s="6"/>
      <c r="M773" s="7"/>
      <c r="N773" s="7"/>
      <c r="O773" s="6"/>
      <c r="P773" s="6"/>
      <c r="Q773" s="6"/>
      <c r="R773" s="6"/>
      <c r="S773" s="7"/>
      <c r="T773" s="6"/>
      <c r="U773" s="8">
        <f>IF(OR(A773="",F773&lt;&gt;"Active"),"",IF(G773="Completed","Completed",IF(H773="","Missing deadline",IF(H773&lt;TODAY(),"Overdue learning",IF(H773&lt;=TODAY()+30,"Due within 30 days","Scheduled")))))</f>
        <v/>
      </c>
      <c r="V773" s="8">
        <f>IF(OR(A773="",F773&lt;&gt;"Active"),"",IF(G773&lt;&gt;"Completed","Not yet completed",IF(J773="","Missing review date",IF(J773&lt;TODAY(),"Review overdue",IF(J773&lt;=TODAY()+30,"Review within 30 days","Scheduled")))))</f>
        <v/>
      </c>
      <c r="W773" s="8">
        <f>IF(OR(A773="",F773&lt;&gt;"Active"),"",IF(K773="No","Not required",IF(K773&lt;&gt;"Yes","Check requirement",IF(L773="Further support needed","Competence concern",IF(L773="Competence confirmed","Confirmed",IF(M773="","Missing assessment due",IF(M773&lt;TODAY(),"Assessment overdue","Assessment outstanding")))))))</f>
        <v/>
      </c>
      <c r="X773" s="8">
        <f>IF(OR(A773="",F773&lt;&gt;"Active"),"",IF(T773="Closed","Closed",IF(AND(T773="Not needed",Q773="",R773="",S773=""),"No action",IF(OR(Q773="",R773="",S773="",T773&lt;&gt;"Open"),"Check action details",IF(S773&lt;TODAY(),"Action overdue","Action open")))))</f>
        <v/>
      </c>
      <c r="Y773" s="8">
        <f>IF(COUNTA(A773:T773)=0,"",IF(F773="Archived","Archived",IF(OR(A773="",B773="",C773="",D773="",E773="",F773&lt;&gt;"Active",COUNTIF(Roles,B773)=0,COUNTIF(Branches,C773)=0,COUNTIF(LearningStatuses,G773)=0,COUNTIF(AssessmentRequired,K773)=0,COUNTIF(AssessmentStatuses,L773)=0,COUNTIF(ActionStatuses,T773)=0,AND(H773&lt;&gt;"",NOT(ISNUMBER(H773))),AND(I773&lt;&gt;"",OR(NOT(ISNUMBER(I773)),I773&gt;TODAY())),AND(J773&lt;&gt;"",NOT(ISNUMBER(J773))),AND(M773&lt;&gt;"",NOT(ISNUMBER(M773))),AND(N773&lt;&gt;"",OR(NOT(ISNUMBER(N773)),N773&gt;TODAY())),AND(S773&lt;&gt;"",NOT(ISNUMBER(S773))),AND(G773="Completed",OR(I773="",P773="",J773="")),AND(G773&lt;&gt;"Completed",OR(I773&lt;&gt;"",H773="")),AND(K773="No",L773&lt;&gt;"Not required"),AND(K773="Yes",OR(L773="Not required",AND(L773&lt;&gt;"Competence confirmed",M773=""))),AND(OR(L773="Competence confirmed",L773="Further support needed"),OR(N773="",O773="",P773="")),AND(L773="Further support needed",T773&lt;&gt;"Open"),X773="Check action details",AND(T773="Closed",OR(Q773="",R773="",P773=""))),"Check required fields/dates","Recorded - verify evidence")))</f>
        <v/>
      </c>
    </row>
    <row r="774" spans="1:25" ht="32" customHeight="1">
      <c r="A774" s="6"/>
      <c r="B774" s="6"/>
      <c r="C774" s="6"/>
      <c r="D774" s="6"/>
      <c r="E774" s="6"/>
      <c r="F774" s="6"/>
      <c r="G774" s="6"/>
      <c r="H774" s="7"/>
      <c r="I774" s="7"/>
      <c r="J774" s="7"/>
      <c r="K774" s="6"/>
      <c r="L774" s="6"/>
      <c r="M774" s="7"/>
      <c r="N774" s="7"/>
      <c r="O774" s="6"/>
      <c r="P774" s="6"/>
      <c r="Q774" s="6"/>
      <c r="R774" s="6"/>
      <c r="S774" s="7"/>
      <c r="T774" s="6"/>
      <c r="U774" s="8">
        <f>IF(OR(A774="",F774&lt;&gt;"Active"),"",IF(G774="Completed","Completed",IF(H774="","Missing deadline",IF(H774&lt;TODAY(),"Overdue learning",IF(H774&lt;=TODAY()+30,"Due within 30 days","Scheduled")))))</f>
        <v/>
      </c>
      <c r="V774" s="8">
        <f>IF(OR(A774="",F774&lt;&gt;"Active"),"",IF(G774&lt;&gt;"Completed","Not yet completed",IF(J774="","Missing review date",IF(J774&lt;TODAY(),"Review overdue",IF(J774&lt;=TODAY()+30,"Review within 30 days","Scheduled")))))</f>
        <v/>
      </c>
      <c r="W774" s="8">
        <f>IF(OR(A774="",F774&lt;&gt;"Active"),"",IF(K774="No","Not required",IF(K774&lt;&gt;"Yes","Check requirement",IF(L774="Further support needed","Competence concern",IF(L774="Competence confirmed","Confirmed",IF(M774="","Missing assessment due",IF(M774&lt;TODAY(),"Assessment overdue","Assessment outstanding")))))))</f>
        <v/>
      </c>
      <c r="X774" s="8">
        <f>IF(OR(A774="",F774&lt;&gt;"Active"),"",IF(T774="Closed","Closed",IF(AND(T774="Not needed",Q774="",R774="",S774=""),"No action",IF(OR(Q774="",R774="",S774="",T774&lt;&gt;"Open"),"Check action details",IF(S774&lt;TODAY(),"Action overdue","Action open")))))</f>
        <v/>
      </c>
      <c r="Y774" s="8">
        <f>IF(COUNTA(A774:T774)=0,"",IF(F774="Archived","Archived",IF(OR(A774="",B774="",C774="",D774="",E774="",F774&lt;&gt;"Active",COUNTIF(Roles,B774)=0,COUNTIF(Branches,C774)=0,COUNTIF(LearningStatuses,G774)=0,COUNTIF(AssessmentRequired,K774)=0,COUNTIF(AssessmentStatuses,L774)=0,COUNTIF(ActionStatuses,T774)=0,AND(H774&lt;&gt;"",NOT(ISNUMBER(H774))),AND(I774&lt;&gt;"",OR(NOT(ISNUMBER(I774)),I774&gt;TODAY())),AND(J774&lt;&gt;"",NOT(ISNUMBER(J774))),AND(M774&lt;&gt;"",NOT(ISNUMBER(M774))),AND(N774&lt;&gt;"",OR(NOT(ISNUMBER(N774)),N774&gt;TODAY())),AND(S774&lt;&gt;"",NOT(ISNUMBER(S774))),AND(G774="Completed",OR(I774="",P774="",J774="")),AND(G774&lt;&gt;"Completed",OR(I774&lt;&gt;"",H774="")),AND(K774="No",L774&lt;&gt;"Not required"),AND(K774="Yes",OR(L774="Not required",AND(L774&lt;&gt;"Competence confirmed",M774=""))),AND(OR(L774="Competence confirmed",L774="Further support needed"),OR(N774="",O774="",P774="")),AND(L774="Further support needed",T774&lt;&gt;"Open"),X774="Check action details",AND(T774="Closed",OR(Q774="",R774="",P774=""))),"Check required fields/dates","Recorded - verify evidence")))</f>
        <v/>
      </c>
    </row>
    <row r="775" spans="1:25" ht="32" customHeight="1">
      <c r="A775" s="6"/>
      <c r="B775" s="6"/>
      <c r="C775" s="6"/>
      <c r="D775" s="6"/>
      <c r="E775" s="6"/>
      <c r="F775" s="6"/>
      <c r="G775" s="6"/>
      <c r="H775" s="7"/>
      <c r="I775" s="7"/>
      <c r="J775" s="7"/>
      <c r="K775" s="6"/>
      <c r="L775" s="6"/>
      <c r="M775" s="7"/>
      <c r="N775" s="7"/>
      <c r="O775" s="6"/>
      <c r="P775" s="6"/>
      <c r="Q775" s="6"/>
      <c r="R775" s="6"/>
      <c r="S775" s="7"/>
      <c r="T775" s="6"/>
      <c r="U775" s="8">
        <f>IF(OR(A775="",F775&lt;&gt;"Active"),"",IF(G775="Completed","Completed",IF(H775="","Missing deadline",IF(H775&lt;TODAY(),"Overdue learning",IF(H775&lt;=TODAY()+30,"Due within 30 days","Scheduled")))))</f>
        <v/>
      </c>
      <c r="V775" s="8">
        <f>IF(OR(A775="",F775&lt;&gt;"Active"),"",IF(G775&lt;&gt;"Completed","Not yet completed",IF(J775="","Missing review date",IF(J775&lt;TODAY(),"Review overdue",IF(J775&lt;=TODAY()+30,"Review within 30 days","Scheduled")))))</f>
        <v/>
      </c>
      <c r="W775" s="8">
        <f>IF(OR(A775="",F775&lt;&gt;"Active"),"",IF(K775="No","Not required",IF(K775&lt;&gt;"Yes","Check requirement",IF(L775="Further support needed","Competence concern",IF(L775="Competence confirmed","Confirmed",IF(M775="","Missing assessment due",IF(M775&lt;TODAY(),"Assessment overdue","Assessment outstanding")))))))</f>
        <v/>
      </c>
      <c r="X775" s="8">
        <f>IF(OR(A775="",F775&lt;&gt;"Active"),"",IF(T775="Closed","Closed",IF(AND(T775="Not needed",Q775="",R775="",S775=""),"No action",IF(OR(Q775="",R775="",S775="",T775&lt;&gt;"Open"),"Check action details",IF(S775&lt;TODAY(),"Action overdue","Action open")))))</f>
        <v/>
      </c>
      <c r="Y775" s="8">
        <f>IF(COUNTA(A775:T775)=0,"",IF(F775="Archived","Archived",IF(OR(A775="",B775="",C775="",D775="",E775="",F775&lt;&gt;"Active",COUNTIF(Roles,B775)=0,COUNTIF(Branches,C775)=0,COUNTIF(LearningStatuses,G775)=0,COUNTIF(AssessmentRequired,K775)=0,COUNTIF(AssessmentStatuses,L775)=0,COUNTIF(ActionStatuses,T775)=0,AND(H775&lt;&gt;"",NOT(ISNUMBER(H775))),AND(I775&lt;&gt;"",OR(NOT(ISNUMBER(I775)),I775&gt;TODAY())),AND(J775&lt;&gt;"",NOT(ISNUMBER(J775))),AND(M775&lt;&gt;"",NOT(ISNUMBER(M775))),AND(N775&lt;&gt;"",OR(NOT(ISNUMBER(N775)),N775&gt;TODAY())),AND(S775&lt;&gt;"",NOT(ISNUMBER(S775))),AND(G775="Completed",OR(I775="",P775="",J775="")),AND(G775&lt;&gt;"Completed",OR(I775&lt;&gt;"",H775="")),AND(K775="No",L775&lt;&gt;"Not required"),AND(K775="Yes",OR(L775="Not required",AND(L775&lt;&gt;"Competence confirmed",M775=""))),AND(OR(L775="Competence confirmed",L775="Further support needed"),OR(N775="",O775="",P775="")),AND(L775="Further support needed",T775&lt;&gt;"Open"),X775="Check action details",AND(T775="Closed",OR(Q775="",R775="",P775=""))),"Check required fields/dates","Recorded - verify evidence")))</f>
        <v/>
      </c>
    </row>
    <row r="776" spans="1:25" ht="32" customHeight="1">
      <c r="A776" s="6"/>
      <c r="B776" s="6"/>
      <c r="C776" s="6"/>
      <c r="D776" s="6"/>
      <c r="E776" s="6"/>
      <c r="F776" s="6"/>
      <c r="G776" s="6"/>
      <c r="H776" s="7"/>
      <c r="I776" s="7"/>
      <c r="J776" s="7"/>
      <c r="K776" s="6"/>
      <c r="L776" s="6"/>
      <c r="M776" s="7"/>
      <c r="N776" s="7"/>
      <c r="O776" s="6"/>
      <c r="P776" s="6"/>
      <c r="Q776" s="6"/>
      <c r="R776" s="6"/>
      <c r="S776" s="7"/>
      <c r="T776" s="6"/>
      <c r="U776" s="8">
        <f>IF(OR(A776="",F776&lt;&gt;"Active"),"",IF(G776="Completed","Completed",IF(H776="","Missing deadline",IF(H776&lt;TODAY(),"Overdue learning",IF(H776&lt;=TODAY()+30,"Due within 30 days","Scheduled")))))</f>
        <v/>
      </c>
      <c r="V776" s="8">
        <f>IF(OR(A776="",F776&lt;&gt;"Active"),"",IF(G776&lt;&gt;"Completed","Not yet completed",IF(J776="","Missing review date",IF(J776&lt;TODAY(),"Review overdue",IF(J776&lt;=TODAY()+30,"Review within 30 days","Scheduled")))))</f>
        <v/>
      </c>
      <c r="W776" s="8">
        <f>IF(OR(A776="",F776&lt;&gt;"Active"),"",IF(K776="No","Not required",IF(K776&lt;&gt;"Yes","Check requirement",IF(L776="Further support needed","Competence concern",IF(L776="Competence confirmed","Confirmed",IF(M776="","Missing assessment due",IF(M776&lt;TODAY(),"Assessment overdue","Assessment outstanding")))))))</f>
        <v/>
      </c>
      <c r="X776" s="8">
        <f>IF(OR(A776="",F776&lt;&gt;"Active"),"",IF(T776="Closed","Closed",IF(AND(T776="Not needed",Q776="",R776="",S776=""),"No action",IF(OR(Q776="",R776="",S776="",T776&lt;&gt;"Open"),"Check action details",IF(S776&lt;TODAY(),"Action overdue","Action open")))))</f>
        <v/>
      </c>
      <c r="Y776" s="8">
        <f>IF(COUNTA(A776:T776)=0,"",IF(F776="Archived","Archived",IF(OR(A776="",B776="",C776="",D776="",E776="",F776&lt;&gt;"Active",COUNTIF(Roles,B776)=0,COUNTIF(Branches,C776)=0,COUNTIF(LearningStatuses,G776)=0,COUNTIF(AssessmentRequired,K776)=0,COUNTIF(AssessmentStatuses,L776)=0,COUNTIF(ActionStatuses,T776)=0,AND(H776&lt;&gt;"",NOT(ISNUMBER(H776))),AND(I776&lt;&gt;"",OR(NOT(ISNUMBER(I776)),I776&gt;TODAY())),AND(J776&lt;&gt;"",NOT(ISNUMBER(J776))),AND(M776&lt;&gt;"",NOT(ISNUMBER(M776))),AND(N776&lt;&gt;"",OR(NOT(ISNUMBER(N776)),N776&gt;TODAY())),AND(S776&lt;&gt;"",NOT(ISNUMBER(S776))),AND(G776="Completed",OR(I776="",P776="",J776="")),AND(G776&lt;&gt;"Completed",OR(I776&lt;&gt;"",H776="")),AND(K776="No",L776&lt;&gt;"Not required"),AND(K776="Yes",OR(L776="Not required",AND(L776&lt;&gt;"Competence confirmed",M776=""))),AND(OR(L776="Competence confirmed",L776="Further support needed"),OR(N776="",O776="",P776="")),AND(L776="Further support needed",T776&lt;&gt;"Open"),X776="Check action details",AND(T776="Closed",OR(Q776="",R776="",P776=""))),"Check required fields/dates","Recorded - verify evidence")))</f>
        <v/>
      </c>
    </row>
    <row r="777" spans="1:25" ht="32" customHeight="1">
      <c r="A777" s="6"/>
      <c r="B777" s="6"/>
      <c r="C777" s="6"/>
      <c r="D777" s="6"/>
      <c r="E777" s="6"/>
      <c r="F777" s="6"/>
      <c r="G777" s="6"/>
      <c r="H777" s="7"/>
      <c r="I777" s="7"/>
      <c r="J777" s="7"/>
      <c r="K777" s="6"/>
      <c r="L777" s="6"/>
      <c r="M777" s="7"/>
      <c r="N777" s="7"/>
      <c r="O777" s="6"/>
      <c r="P777" s="6"/>
      <c r="Q777" s="6"/>
      <c r="R777" s="6"/>
      <c r="S777" s="7"/>
      <c r="T777" s="6"/>
      <c r="U777" s="8">
        <f>IF(OR(A777="",F777&lt;&gt;"Active"),"",IF(G777="Completed","Completed",IF(H777="","Missing deadline",IF(H777&lt;TODAY(),"Overdue learning",IF(H777&lt;=TODAY()+30,"Due within 30 days","Scheduled")))))</f>
        <v/>
      </c>
      <c r="V777" s="8">
        <f>IF(OR(A777="",F777&lt;&gt;"Active"),"",IF(G777&lt;&gt;"Completed","Not yet completed",IF(J777="","Missing review date",IF(J777&lt;TODAY(),"Review overdue",IF(J777&lt;=TODAY()+30,"Review within 30 days","Scheduled")))))</f>
        <v/>
      </c>
      <c r="W777" s="8">
        <f>IF(OR(A777="",F777&lt;&gt;"Active"),"",IF(K777="No","Not required",IF(K777&lt;&gt;"Yes","Check requirement",IF(L777="Further support needed","Competence concern",IF(L777="Competence confirmed","Confirmed",IF(M777="","Missing assessment due",IF(M777&lt;TODAY(),"Assessment overdue","Assessment outstanding")))))))</f>
        <v/>
      </c>
      <c r="X777" s="8">
        <f>IF(OR(A777="",F777&lt;&gt;"Active"),"",IF(T777="Closed","Closed",IF(AND(T777="Not needed",Q777="",R777="",S777=""),"No action",IF(OR(Q777="",R777="",S777="",T777&lt;&gt;"Open"),"Check action details",IF(S777&lt;TODAY(),"Action overdue","Action open")))))</f>
        <v/>
      </c>
      <c r="Y777" s="8">
        <f>IF(COUNTA(A777:T777)=0,"",IF(F777="Archived","Archived",IF(OR(A777="",B777="",C777="",D777="",E777="",F777&lt;&gt;"Active",COUNTIF(Roles,B777)=0,COUNTIF(Branches,C777)=0,COUNTIF(LearningStatuses,G777)=0,COUNTIF(AssessmentRequired,K777)=0,COUNTIF(AssessmentStatuses,L777)=0,COUNTIF(ActionStatuses,T777)=0,AND(H777&lt;&gt;"",NOT(ISNUMBER(H777))),AND(I777&lt;&gt;"",OR(NOT(ISNUMBER(I777)),I777&gt;TODAY())),AND(J777&lt;&gt;"",NOT(ISNUMBER(J777))),AND(M777&lt;&gt;"",NOT(ISNUMBER(M777))),AND(N777&lt;&gt;"",OR(NOT(ISNUMBER(N777)),N777&gt;TODAY())),AND(S777&lt;&gt;"",NOT(ISNUMBER(S777))),AND(G777="Completed",OR(I777="",P777="",J777="")),AND(G777&lt;&gt;"Completed",OR(I777&lt;&gt;"",H777="")),AND(K777="No",L777&lt;&gt;"Not required"),AND(K777="Yes",OR(L777="Not required",AND(L777&lt;&gt;"Competence confirmed",M777=""))),AND(OR(L777="Competence confirmed",L777="Further support needed"),OR(N777="",O777="",P777="")),AND(L777="Further support needed",T777&lt;&gt;"Open"),X777="Check action details",AND(T777="Closed",OR(Q777="",R777="",P777=""))),"Check required fields/dates","Recorded - verify evidence")))</f>
        <v/>
      </c>
    </row>
    <row r="778" spans="1:25" ht="32" customHeight="1">
      <c r="A778" s="6"/>
      <c r="B778" s="6"/>
      <c r="C778" s="6"/>
      <c r="D778" s="6"/>
      <c r="E778" s="6"/>
      <c r="F778" s="6"/>
      <c r="G778" s="6"/>
      <c r="H778" s="7"/>
      <c r="I778" s="7"/>
      <c r="J778" s="7"/>
      <c r="K778" s="6"/>
      <c r="L778" s="6"/>
      <c r="M778" s="7"/>
      <c r="N778" s="7"/>
      <c r="O778" s="6"/>
      <c r="P778" s="6"/>
      <c r="Q778" s="6"/>
      <c r="R778" s="6"/>
      <c r="S778" s="7"/>
      <c r="T778" s="6"/>
      <c r="U778" s="8">
        <f>IF(OR(A778="",F778&lt;&gt;"Active"),"",IF(G778="Completed","Completed",IF(H778="","Missing deadline",IF(H778&lt;TODAY(),"Overdue learning",IF(H778&lt;=TODAY()+30,"Due within 30 days","Scheduled")))))</f>
        <v/>
      </c>
      <c r="V778" s="8">
        <f>IF(OR(A778="",F778&lt;&gt;"Active"),"",IF(G778&lt;&gt;"Completed","Not yet completed",IF(J778="","Missing review date",IF(J778&lt;TODAY(),"Review overdue",IF(J778&lt;=TODAY()+30,"Review within 30 days","Scheduled")))))</f>
        <v/>
      </c>
      <c r="W778" s="8">
        <f>IF(OR(A778="",F778&lt;&gt;"Active"),"",IF(K778="No","Not required",IF(K778&lt;&gt;"Yes","Check requirement",IF(L778="Further support needed","Competence concern",IF(L778="Competence confirmed","Confirmed",IF(M778="","Missing assessment due",IF(M778&lt;TODAY(),"Assessment overdue","Assessment outstanding")))))))</f>
        <v/>
      </c>
      <c r="X778" s="8">
        <f>IF(OR(A778="",F778&lt;&gt;"Active"),"",IF(T778="Closed","Closed",IF(AND(T778="Not needed",Q778="",R778="",S778=""),"No action",IF(OR(Q778="",R778="",S778="",T778&lt;&gt;"Open"),"Check action details",IF(S778&lt;TODAY(),"Action overdue","Action open")))))</f>
        <v/>
      </c>
      <c r="Y778" s="8">
        <f>IF(COUNTA(A778:T778)=0,"",IF(F778="Archived","Archived",IF(OR(A778="",B778="",C778="",D778="",E778="",F778&lt;&gt;"Active",COUNTIF(Roles,B778)=0,COUNTIF(Branches,C778)=0,COUNTIF(LearningStatuses,G778)=0,COUNTIF(AssessmentRequired,K778)=0,COUNTIF(AssessmentStatuses,L778)=0,COUNTIF(ActionStatuses,T778)=0,AND(H778&lt;&gt;"",NOT(ISNUMBER(H778))),AND(I778&lt;&gt;"",OR(NOT(ISNUMBER(I778)),I778&gt;TODAY())),AND(J778&lt;&gt;"",NOT(ISNUMBER(J778))),AND(M778&lt;&gt;"",NOT(ISNUMBER(M778))),AND(N778&lt;&gt;"",OR(NOT(ISNUMBER(N778)),N778&gt;TODAY())),AND(S778&lt;&gt;"",NOT(ISNUMBER(S778))),AND(G778="Completed",OR(I778="",P778="",J778="")),AND(G778&lt;&gt;"Completed",OR(I778&lt;&gt;"",H778="")),AND(K778="No",L778&lt;&gt;"Not required"),AND(K778="Yes",OR(L778="Not required",AND(L778&lt;&gt;"Competence confirmed",M778=""))),AND(OR(L778="Competence confirmed",L778="Further support needed"),OR(N778="",O778="",P778="")),AND(L778="Further support needed",T778&lt;&gt;"Open"),X778="Check action details",AND(T778="Closed",OR(Q778="",R778="",P778=""))),"Check required fields/dates","Recorded - verify evidence")))</f>
        <v/>
      </c>
    </row>
    <row r="779" spans="1:25" ht="32" customHeight="1">
      <c r="A779" s="6"/>
      <c r="B779" s="6"/>
      <c r="C779" s="6"/>
      <c r="D779" s="6"/>
      <c r="E779" s="6"/>
      <c r="F779" s="6"/>
      <c r="G779" s="6"/>
      <c r="H779" s="7"/>
      <c r="I779" s="7"/>
      <c r="J779" s="7"/>
      <c r="K779" s="6"/>
      <c r="L779" s="6"/>
      <c r="M779" s="7"/>
      <c r="N779" s="7"/>
      <c r="O779" s="6"/>
      <c r="P779" s="6"/>
      <c r="Q779" s="6"/>
      <c r="R779" s="6"/>
      <c r="S779" s="7"/>
      <c r="T779" s="6"/>
      <c r="U779" s="8">
        <f>IF(OR(A779="",F779&lt;&gt;"Active"),"",IF(G779="Completed","Completed",IF(H779="","Missing deadline",IF(H779&lt;TODAY(),"Overdue learning",IF(H779&lt;=TODAY()+30,"Due within 30 days","Scheduled")))))</f>
        <v/>
      </c>
      <c r="V779" s="8">
        <f>IF(OR(A779="",F779&lt;&gt;"Active"),"",IF(G779&lt;&gt;"Completed","Not yet completed",IF(J779="","Missing review date",IF(J779&lt;TODAY(),"Review overdue",IF(J779&lt;=TODAY()+30,"Review within 30 days","Scheduled")))))</f>
        <v/>
      </c>
      <c r="W779" s="8">
        <f>IF(OR(A779="",F779&lt;&gt;"Active"),"",IF(K779="No","Not required",IF(K779&lt;&gt;"Yes","Check requirement",IF(L779="Further support needed","Competence concern",IF(L779="Competence confirmed","Confirmed",IF(M779="","Missing assessment due",IF(M779&lt;TODAY(),"Assessment overdue","Assessment outstanding")))))))</f>
        <v/>
      </c>
      <c r="X779" s="8">
        <f>IF(OR(A779="",F779&lt;&gt;"Active"),"",IF(T779="Closed","Closed",IF(AND(T779="Not needed",Q779="",R779="",S779=""),"No action",IF(OR(Q779="",R779="",S779="",T779&lt;&gt;"Open"),"Check action details",IF(S779&lt;TODAY(),"Action overdue","Action open")))))</f>
        <v/>
      </c>
      <c r="Y779" s="8">
        <f>IF(COUNTA(A779:T779)=0,"",IF(F779="Archived","Archived",IF(OR(A779="",B779="",C779="",D779="",E779="",F779&lt;&gt;"Active",COUNTIF(Roles,B779)=0,COUNTIF(Branches,C779)=0,COUNTIF(LearningStatuses,G779)=0,COUNTIF(AssessmentRequired,K779)=0,COUNTIF(AssessmentStatuses,L779)=0,COUNTIF(ActionStatuses,T779)=0,AND(H779&lt;&gt;"",NOT(ISNUMBER(H779))),AND(I779&lt;&gt;"",OR(NOT(ISNUMBER(I779)),I779&gt;TODAY())),AND(J779&lt;&gt;"",NOT(ISNUMBER(J779))),AND(M779&lt;&gt;"",NOT(ISNUMBER(M779))),AND(N779&lt;&gt;"",OR(NOT(ISNUMBER(N779)),N779&gt;TODAY())),AND(S779&lt;&gt;"",NOT(ISNUMBER(S779))),AND(G779="Completed",OR(I779="",P779="",J779="")),AND(G779&lt;&gt;"Completed",OR(I779&lt;&gt;"",H779="")),AND(K779="No",L779&lt;&gt;"Not required"),AND(K779="Yes",OR(L779="Not required",AND(L779&lt;&gt;"Competence confirmed",M779=""))),AND(OR(L779="Competence confirmed",L779="Further support needed"),OR(N779="",O779="",P779="")),AND(L779="Further support needed",T779&lt;&gt;"Open"),X779="Check action details",AND(T779="Closed",OR(Q779="",R779="",P779=""))),"Check required fields/dates","Recorded - verify evidence")))</f>
        <v/>
      </c>
    </row>
    <row r="780" spans="1:25" ht="32" customHeight="1">
      <c r="A780" s="6"/>
      <c r="B780" s="6"/>
      <c r="C780" s="6"/>
      <c r="D780" s="6"/>
      <c r="E780" s="6"/>
      <c r="F780" s="6"/>
      <c r="G780" s="6"/>
      <c r="H780" s="7"/>
      <c r="I780" s="7"/>
      <c r="J780" s="7"/>
      <c r="K780" s="6"/>
      <c r="L780" s="6"/>
      <c r="M780" s="7"/>
      <c r="N780" s="7"/>
      <c r="O780" s="6"/>
      <c r="P780" s="6"/>
      <c r="Q780" s="6"/>
      <c r="R780" s="6"/>
      <c r="S780" s="7"/>
      <c r="T780" s="6"/>
      <c r="U780" s="8">
        <f>IF(OR(A780="",F780&lt;&gt;"Active"),"",IF(G780="Completed","Completed",IF(H780="","Missing deadline",IF(H780&lt;TODAY(),"Overdue learning",IF(H780&lt;=TODAY()+30,"Due within 30 days","Scheduled")))))</f>
        <v/>
      </c>
      <c r="V780" s="8">
        <f>IF(OR(A780="",F780&lt;&gt;"Active"),"",IF(G780&lt;&gt;"Completed","Not yet completed",IF(J780="","Missing review date",IF(J780&lt;TODAY(),"Review overdue",IF(J780&lt;=TODAY()+30,"Review within 30 days","Scheduled")))))</f>
        <v/>
      </c>
      <c r="W780" s="8">
        <f>IF(OR(A780="",F780&lt;&gt;"Active"),"",IF(K780="No","Not required",IF(K780&lt;&gt;"Yes","Check requirement",IF(L780="Further support needed","Competence concern",IF(L780="Competence confirmed","Confirmed",IF(M780="","Missing assessment due",IF(M780&lt;TODAY(),"Assessment overdue","Assessment outstanding")))))))</f>
        <v/>
      </c>
      <c r="X780" s="8">
        <f>IF(OR(A780="",F780&lt;&gt;"Active"),"",IF(T780="Closed","Closed",IF(AND(T780="Not needed",Q780="",R780="",S780=""),"No action",IF(OR(Q780="",R780="",S780="",T780&lt;&gt;"Open"),"Check action details",IF(S780&lt;TODAY(),"Action overdue","Action open")))))</f>
        <v/>
      </c>
      <c r="Y780" s="8">
        <f>IF(COUNTA(A780:T780)=0,"",IF(F780="Archived","Archived",IF(OR(A780="",B780="",C780="",D780="",E780="",F780&lt;&gt;"Active",COUNTIF(Roles,B780)=0,COUNTIF(Branches,C780)=0,COUNTIF(LearningStatuses,G780)=0,COUNTIF(AssessmentRequired,K780)=0,COUNTIF(AssessmentStatuses,L780)=0,COUNTIF(ActionStatuses,T780)=0,AND(H780&lt;&gt;"",NOT(ISNUMBER(H780))),AND(I780&lt;&gt;"",OR(NOT(ISNUMBER(I780)),I780&gt;TODAY())),AND(J780&lt;&gt;"",NOT(ISNUMBER(J780))),AND(M780&lt;&gt;"",NOT(ISNUMBER(M780))),AND(N780&lt;&gt;"",OR(NOT(ISNUMBER(N780)),N780&gt;TODAY())),AND(S780&lt;&gt;"",NOT(ISNUMBER(S780))),AND(G780="Completed",OR(I780="",P780="",J780="")),AND(G780&lt;&gt;"Completed",OR(I780&lt;&gt;"",H780="")),AND(K780="No",L780&lt;&gt;"Not required"),AND(K780="Yes",OR(L780="Not required",AND(L780&lt;&gt;"Competence confirmed",M780=""))),AND(OR(L780="Competence confirmed",L780="Further support needed"),OR(N780="",O780="",P780="")),AND(L780="Further support needed",T780&lt;&gt;"Open"),X780="Check action details",AND(T780="Closed",OR(Q780="",R780="",P780=""))),"Check required fields/dates","Recorded - verify evidence")))</f>
        <v/>
      </c>
    </row>
    <row r="781" spans="1:25" ht="32" customHeight="1">
      <c r="A781" s="6"/>
      <c r="B781" s="6"/>
      <c r="C781" s="6"/>
      <c r="D781" s="6"/>
      <c r="E781" s="6"/>
      <c r="F781" s="6"/>
      <c r="G781" s="6"/>
      <c r="H781" s="7"/>
      <c r="I781" s="7"/>
      <c r="J781" s="7"/>
      <c r="K781" s="6"/>
      <c r="L781" s="6"/>
      <c r="M781" s="7"/>
      <c r="N781" s="7"/>
      <c r="O781" s="6"/>
      <c r="P781" s="6"/>
      <c r="Q781" s="6"/>
      <c r="R781" s="6"/>
      <c r="S781" s="7"/>
      <c r="T781" s="6"/>
      <c r="U781" s="8">
        <f>IF(OR(A781="",F781&lt;&gt;"Active"),"",IF(G781="Completed","Completed",IF(H781="","Missing deadline",IF(H781&lt;TODAY(),"Overdue learning",IF(H781&lt;=TODAY()+30,"Due within 30 days","Scheduled")))))</f>
        <v/>
      </c>
      <c r="V781" s="8">
        <f>IF(OR(A781="",F781&lt;&gt;"Active"),"",IF(G781&lt;&gt;"Completed","Not yet completed",IF(J781="","Missing review date",IF(J781&lt;TODAY(),"Review overdue",IF(J781&lt;=TODAY()+30,"Review within 30 days","Scheduled")))))</f>
        <v/>
      </c>
      <c r="W781" s="8">
        <f>IF(OR(A781="",F781&lt;&gt;"Active"),"",IF(K781="No","Not required",IF(K781&lt;&gt;"Yes","Check requirement",IF(L781="Further support needed","Competence concern",IF(L781="Competence confirmed","Confirmed",IF(M781="","Missing assessment due",IF(M781&lt;TODAY(),"Assessment overdue","Assessment outstanding")))))))</f>
        <v/>
      </c>
      <c r="X781" s="8">
        <f>IF(OR(A781="",F781&lt;&gt;"Active"),"",IF(T781="Closed","Closed",IF(AND(T781="Not needed",Q781="",R781="",S781=""),"No action",IF(OR(Q781="",R781="",S781="",T781&lt;&gt;"Open"),"Check action details",IF(S781&lt;TODAY(),"Action overdue","Action open")))))</f>
        <v/>
      </c>
      <c r="Y781" s="8">
        <f>IF(COUNTA(A781:T781)=0,"",IF(F781="Archived","Archived",IF(OR(A781="",B781="",C781="",D781="",E781="",F781&lt;&gt;"Active",COUNTIF(Roles,B781)=0,COUNTIF(Branches,C781)=0,COUNTIF(LearningStatuses,G781)=0,COUNTIF(AssessmentRequired,K781)=0,COUNTIF(AssessmentStatuses,L781)=0,COUNTIF(ActionStatuses,T781)=0,AND(H781&lt;&gt;"",NOT(ISNUMBER(H781))),AND(I781&lt;&gt;"",OR(NOT(ISNUMBER(I781)),I781&gt;TODAY())),AND(J781&lt;&gt;"",NOT(ISNUMBER(J781))),AND(M781&lt;&gt;"",NOT(ISNUMBER(M781))),AND(N781&lt;&gt;"",OR(NOT(ISNUMBER(N781)),N781&gt;TODAY())),AND(S781&lt;&gt;"",NOT(ISNUMBER(S781))),AND(G781="Completed",OR(I781="",P781="",J781="")),AND(G781&lt;&gt;"Completed",OR(I781&lt;&gt;"",H781="")),AND(K781="No",L781&lt;&gt;"Not required"),AND(K781="Yes",OR(L781="Not required",AND(L781&lt;&gt;"Competence confirmed",M781=""))),AND(OR(L781="Competence confirmed",L781="Further support needed"),OR(N781="",O781="",P781="")),AND(L781="Further support needed",T781&lt;&gt;"Open"),X781="Check action details",AND(T781="Closed",OR(Q781="",R781="",P781=""))),"Check required fields/dates","Recorded - verify evidence")))</f>
        <v/>
      </c>
    </row>
    <row r="782" spans="1:25" ht="32" customHeight="1">
      <c r="A782" s="6"/>
      <c r="B782" s="6"/>
      <c r="C782" s="6"/>
      <c r="D782" s="6"/>
      <c r="E782" s="6"/>
      <c r="F782" s="6"/>
      <c r="G782" s="6"/>
      <c r="H782" s="7"/>
      <c r="I782" s="7"/>
      <c r="J782" s="7"/>
      <c r="K782" s="6"/>
      <c r="L782" s="6"/>
      <c r="M782" s="7"/>
      <c r="N782" s="7"/>
      <c r="O782" s="6"/>
      <c r="P782" s="6"/>
      <c r="Q782" s="6"/>
      <c r="R782" s="6"/>
      <c r="S782" s="7"/>
      <c r="T782" s="6"/>
      <c r="U782" s="8">
        <f>IF(OR(A782="",F782&lt;&gt;"Active"),"",IF(G782="Completed","Completed",IF(H782="","Missing deadline",IF(H782&lt;TODAY(),"Overdue learning",IF(H782&lt;=TODAY()+30,"Due within 30 days","Scheduled")))))</f>
        <v/>
      </c>
      <c r="V782" s="8">
        <f>IF(OR(A782="",F782&lt;&gt;"Active"),"",IF(G782&lt;&gt;"Completed","Not yet completed",IF(J782="","Missing review date",IF(J782&lt;TODAY(),"Review overdue",IF(J782&lt;=TODAY()+30,"Review within 30 days","Scheduled")))))</f>
        <v/>
      </c>
      <c r="W782" s="8">
        <f>IF(OR(A782="",F782&lt;&gt;"Active"),"",IF(K782="No","Not required",IF(K782&lt;&gt;"Yes","Check requirement",IF(L782="Further support needed","Competence concern",IF(L782="Competence confirmed","Confirmed",IF(M782="","Missing assessment due",IF(M782&lt;TODAY(),"Assessment overdue","Assessment outstanding")))))))</f>
        <v/>
      </c>
      <c r="X782" s="8">
        <f>IF(OR(A782="",F782&lt;&gt;"Active"),"",IF(T782="Closed","Closed",IF(AND(T782="Not needed",Q782="",R782="",S782=""),"No action",IF(OR(Q782="",R782="",S782="",T782&lt;&gt;"Open"),"Check action details",IF(S782&lt;TODAY(),"Action overdue","Action open")))))</f>
        <v/>
      </c>
      <c r="Y782" s="8">
        <f>IF(COUNTA(A782:T782)=0,"",IF(F782="Archived","Archived",IF(OR(A782="",B782="",C782="",D782="",E782="",F782&lt;&gt;"Active",COUNTIF(Roles,B782)=0,COUNTIF(Branches,C782)=0,COUNTIF(LearningStatuses,G782)=0,COUNTIF(AssessmentRequired,K782)=0,COUNTIF(AssessmentStatuses,L782)=0,COUNTIF(ActionStatuses,T782)=0,AND(H782&lt;&gt;"",NOT(ISNUMBER(H782))),AND(I782&lt;&gt;"",OR(NOT(ISNUMBER(I782)),I782&gt;TODAY())),AND(J782&lt;&gt;"",NOT(ISNUMBER(J782))),AND(M782&lt;&gt;"",NOT(ISNUMBER(M782))),AND(N782&lt;&gt;"",OR(NOT(ISNUMBER(N782)),N782&gt;TODAY())),AND(S782&lt;&gt;"",NOT(ISNUMBER(S782))),AND(G782="Completed",OR(I782="",P782="",J782="")),AND(G782&lt;&gt;"Completed",OR(I782&lt;&gt;"",H782="")),AND(K782="No",L782&lt;&gt;"Not required"),AND(K782="Yes",OR(L782="Not required",AND(L782&lt;&gt;"Competence confirmed",M782=""))),AND(OR(L782="Competence confirmed",L782="Further support needed"),OR(N782="",O782="",P782="")),AND(L782="Further support needed",T782&lt;&gt;"Open"),X782="Check action details",AND(T782="Closed",OR(Q782="",R782="",P782=""))),"Check required fields/dates","Recorded - verify evidence")))</f>
        <v/>
      </c>
    </row>
    <row r="783" spans="1:25" ht="32" customHeight="1">
      <c r="A783" s="6"/>
      <c r="B783" s="6"/>
      <c r="C783" s="6"/>
      <c r="D783" s="6"/>
      <c r="E783" s="6"/>
      <c r="F783" s="6"/>
      <c r="G783" s="6"/>
      <c r="H783" s="7"/>
      <c r="I783" s="7"/>
      <c r="J783" s="7"/>
      <c r="K783" s="6"/>
      <c r="L783" s="6"/>
      <c r="M783" s="7"/>
      <c r="N783" s="7"/>
      <c r="O783" s="6"/>
      <c r="P783" s="6"/>
      <c r="Q783" s="6"/>
      <c r="R783" s="6"/>
      <c r="S783" s="7"/>
      <c r="T783" s="6"/>
      <c r="U783" s="8">
        <f>IF(OR(A783="",F783&lt;&gt;"Active"),"",IF(G783="Completed","Completed",IF(H783="","Missing deadline",IF(H783&lt;TODAY(),"Overdue learning",IF(H783&lt;=TODAY()+30,"Due within 30 days","Scheduled")))))</f>
        <v/>
      </c>
      <c r="V783" s="8">
        <f>IF(OR(A783="",F783&lt;&gt;"Active"),"",IF(G783&lt;&gt;"Completed","Not yet completed",IF(J783="","Missing review date",IF(J783&lt;TODAY(),"Review overdue",IF(J783&lt;=TODAY()+30,"Review within 30 days","Scheduled")))))</f>
        <v/>
      </c>
      <c r="W783" s="8">
        <f>IF(OR(A783="",F783&lt;&gt;"Active"),"",IF(K783="No","Not required",IF(K783&lt;&gt;"Yes","Check requirement",IF(L783="Further support needed","Competence concern",IF(L783="Competence confirmed","Confirmed",IF(M783="","Missing assessment due",IF(M783&lt;TODAY(),"Assessment overdue","Assessment outstanding")))))))</f>
        <v/>
      </c>
      <c r="X783" s="8">
        <f>IF(OR(A783="",F783&lt;&gt;"Active"),"",IF(T783="Closed","Closed",IF(AND(T783="Not needed",Q783="",R783="",S783=""),"No action",IF(OR(Q783="",R783="",S783="",T783&lt;&gt;"Open"),"Check action details",IF(S783&lt;TODAY(),"Action overdue","Action open")))))</f>
        <v/>
      </c>
      <c r="Y783" s="8">
        <f>IF(COUNTA(A783:T783)=0,"",IF(F783="Archived","Archived",IF(OR(A783="",B783="",C783="",D783="",E783="",F783&lt;&gt;"Active",COUNTIF(Roles,B783)=0,COUNTIF(Branches,C783)=0,COUNTIF(LearningStatuses,G783)=0,COUNTIF(AssessmentRequired,K783)=0,COUNTIF(AssessmentStatuses,L783)=0,COUNTIF(ActionStatuses,T783)=0,AND(H783&lt;&gt;"",NOT(ISNUMBER(H783))),AND(I783&lt;&gt;"",OR(NOT(ISNUMBER(I783)),I783&gt;TODAY())),AND(J783&lt;&gt;"",NOT(ISNUMBER(J783))),AND(M783&lt;&gt;"",NOT(ISNUMBER(M783))),AND(N783&lt;&gt;"",OR(NOT(ISNUMBER(N783)),N783&gt;TODAY())),AND(S783&lt;&gt;"",NOT(ISNUMBER(S783))),AND(G783="Completed",OR(I783="",P783="",J783="")),AND(G783&lt;&gt;"Completed",OR(I783&lt;&gt;"",H783="")),AND(K783="No",L783&lt;&gt;"Not required"),AND(K783="Yes",OR(L783="Not required",AND(L783&lt;&gt;"Competence confirmed",M783=""))),AND(OR(L783="Competence confirmed",L783="Further support needed"),OR(N783="",O783="",P783="")),AND(L783="Further support needed",T783&lt;&gt;"Open"),X783="Check action details",AND(T783="Closed",OR(Q783="",R783="",P783=""))),"Check required fields/dates","Recorded - verify evidence")))</f>
        <v/>
      </c>
    </row>
    <row r="784" spans="1:25" ht="32" customHeight="1">
      <c r="A784" s="6"/>
      <c r="B784" s="6"/>
      <c r="C784" s="6"/>
      <c r="D784" s="6"/>
      <c r="E784" s="6"/>
      <c r="F784" s="6"/>
      <c r="G784" s="6"/>
      <c r="H784" s="7"/>
      <c r="I784" s="7"/>
      <c r="J784" s="7"/>
      <c r="K784" s="6"/>
      <c r="L784" s="6"/>
      <c r="M784" s="7"/>
      <c r="N784" s="7"/>
      <c r="O784" s="6"/>
      <c r="P784" s="6"/>
      <c r="Q784" s="6"/>
      <c r="R784" s="6"/>
      <c r="S784" s="7"/>
      <c r="T784" s="6"/>
      <c r="U784" s="8">
        <f>IF(OR(A784="",F784&lt;&gt;"Active"),"",IF(G784="Completed","Completed",IF(H784="","Missing deadline",IF(H784&lt;TODAY(),"Overdue learning",IF(H784&lt;=TODAY()+30,"Due within 30 days","Scheduled")))))</f>
        <v/>
      </c>
      <c r="V784" s="8">
        <f>IF(OR(A784="",F784&lt;&gt;"Active"),"",IF(G784&lt;&gt;"Completed","Not yet completed",IF(J784="","Missing review date",IF(J784&lt;TODAY(),"Review overdue",IF(J784&lt;=TODAY()+30,"Review within 30 days","Scheduled")))))</f>
        <v/>
      </c>
      <c r="W784" s="8">
        <f>IF(OR(A784="",F784&lt;&gt;"Active"),"",IF(K784="No","Not required",IF(K784&lt;&gt;"Yes","Check requirement",IF(L784="Further support needed","Competence concern",IF(L784="Competence confirmed","Confirmed",IF(M784="","Missing assessment due",IF(M784&lt;TODAY(),"Assessment overdue","Assessment outstanding")))))))</f>
        <v/>
      </c>
      <c r="X784" s="8">
        <f>IF(OR(A784="",F784&lt;&gt;"Active"),"",IF(T784="Closed","Closed",IF(AND(T784="Not needed",Q784="",R784="",S784=""),"No action",IF(OR(Q784="",R784="",S784="",T784&lt;&gt;"Open"),"Check action details",IF(S784&lt;TODAY(),"Action overdue","Action open")))))</f>
        <v/>
      </c>
      <c r="Y784" s="8">
        <f>IF(COUNTA(A784:T784)=0,"",IF(F784="Archived","Archived",IF(OR(A784="",B784="",C784="",D784="",E784="",F784&lt;&gt;"Active",COUNTIF(Roles,B784)=0,COUNTIF(Branches,C784)=0,COUNTIF(LearningStatuses,G784)=0,COUNTIF(AssessmentRequired,K784)=0,COUNTIF(AssessmentStatuses,L784)=0,COUNTIF(ActionStatuses,T784)=0,AND(H784&lt;&gt;"",NOT(ISNUMBER(H784))),AND(I784&lt;&gt;"",OR(NOT(ISNUMBER(I784)),I784&gt;TODAY())),AND(J784&lt;&gt;"",NOT(ISNUMBER(J784))),AND(M784&lt;&gt;"",NOT(ISNUMBER(M784))),AND(N784&lt;&gt;"",OR(NOT(ISNUMBER(N784)),N784&gt;TODAY())),AND(S784&lt;&gt;"",NOT(ISNUMBER(S784))),AND(G784="Completed",OR(I784="",P784="",J784="")),AND(G784&lt;&gt;"Completed",OR(I784&lt;&gt;"",H784="")),AND(K784="No",L784&lt;&gt;"Not required"),AND(K784="Yes",OR(L784="Not required",AND(L784&lt;&gt;"Competence confirmed",M784=""))),AND(OR(L784="Competence confirmed",L784="Further support needed"),OR(N784="",O784="",P784="")),AND(L784="Further support needed",T784&lt;&gt;"Open"),X784="Check action details",AND(T784="Closed",OR(Q784="",R784="",P784=""))),"Check required fields/dates","Recorded - verify evidence")))</f>
        <v/>
      </c>
    </row>
    <row r="785" spans="1:25" ht="32" customHeight="1">
      <c r="A785" s="6"/>
      <c r="B785" s="6"/>
      <c r="C785" s="6"/>
      <c r="D785" s="6"/>
      <c r="E785" s="6"/>
      <c r="F785" s="6"/>
      <c r="G785" s="6"/>
      <c r="H785" s="7"/>
      <c r="I785" s="7"/>
      <c r="J785" s="7"/>
      <c r="K785" s="6"/>
      <c r="L785" s="6"/>
      <c r="M785" s="7"/>
      <c r="N785" s="7"/>
      <c r="O785" s="6"/>
      <c r="P785" s="6"/>
      <c r="Q785" s="6"/>
      <c r="R785" s="6"/>
      <c r="S785" s="7"/>
      <c r="T785" s="6"/>
      <c r="U785" s="8">
        <f>IF(OR(A785="",F785&lt;&gt;"Active"),"",IF(G785="Completed","Completed",IF(H785="","Missing deadline",IF(H785&lt;TODAY(),"Overdue learning",IF(H785&lt;=TODAY()+30,"Due within 30 days","Scheduled")))))</f>
        <v/>
      </c>
      <c r="V785" s="8">
        <f>IF(OR(A785="",F785&lt;&gt;"Active"),"",IF(G785&lt;&gt;"Completed","Not yet completed",IF(J785="","Missing review date",IF(J785&lt;TODAY(),"Review overdue",IF(J785&lt;=TODAY()+30,"Review within 30 days","Scheduled")))))</f>
        <v/>
      </c>
      <c r="W785" s="8">
        <f>IF(OR(A785="",F785&lt;&gt;"Active"),"",IF(K785="No","Not required",IF(K785&lt;&gt;"Yes","Check requirement",IF(L785="Further support needed","Competence concern",IF(L785="Competence confirmed","Confirmed",IF(M785="","Missing assessment due",IF(M785&lt;TODAY(),"Assessment overdue","Assessment outstanding")))))))</f>
        <v/>
      </c>
      <c r="X785" s="8">
        <f>IF(OR(A785="",F785&lt;&gt;"Active"),"",IF(T785="Closed","Closed",IF(AND(T785="Not needed",Q785="",R785="",S785=""),"No action",IF(OR(Q785="",R785="",S785="",T785&lt;&gt;"Open"),"Check action details",IF(S785&lt;TODAY(),"Action overdue","Action open")))))</f>
        <v/>
      </c>
      <c r="Y785" s="8">
        <f>IF(COUNTA(A785:T785)=0,"",IF(F785="Archived","Archived",IF(OR(A785="",B785="",C785="",D785="",E785="",F785&lt;&gt;"Active",COUNTIF(Roles,B785)=0,COUNTIF(Branches,C785)=0,COUNTIF(LearningStatuses,G785)=0,COUNTIF(AssessmentRequired,K785)=0,COUNTIF(AssessmentStatuses,L785)=0,COUNTIF(ActionStatuses,T785)=0,AND(H785&lt;&gt;"",NOT(ISNUMBER(H785))),AND(I785&lt;&gt;"",OR(NOT(ISNUMBER(I785)),I785&gt;TODAY())),AND(J785&lt;&gt;"",NOT(ISNUMBER(J785))),AND(M785&lt;&gt;"",NOT(ISNUMBER(M785))),AND(N785&lt;&gt;"",OR(NOT(ISNUMBER(N785)),N785&gt;TODAY())),AND(S785&lt;&gt;"",NOT(ISNUMBER(S785))),AND(G785="Completed",OR(I785="",P785="",J785="")),AND(G785&lt;&gt;"Completed",OR(I785&lt;&gt;"",H785="")),AND(K785="No",L785&lt;&gt;"Not required"),AND(K785="Yes",OR(L785="Not required",AND(L785&lt;&gt;"Competence confirmed",M785=""))),AND(OR(L785="Competence confirmed",L785="Further support needed"),OR(N785="",O785="",P785="")),AND(L785="Further support needed",T785&lt;&gt;"Open"),X785="Check action details",AND(T785="Closed",OR(Q785="",R785="",P785=""))),"Check required fields/dates","Recorded - verify evidence")))</f>
        <v/>
      </c>
    </row>
    <row r="786" spans="1:25" ht="32" customHeight="1">
      <c r="A786" s="6"/>
      <c r="B786" s="6"/>
      <c r="C786" s="6"/>
      <c r="D786" s="6"/>
      <c r="E786" s="6"/>
      <c r="F786" s="6"/>
      <c r="G786" s="6"/>
      <c r="H786" s="7"/>
      <c r="I786" s="7"/>
      <c r="J786" s="7"/>
      <c r="K786" s="6"/>
      <c r="L786" s="6"/>
      <c r="M786" s="7"/>
      <c r="N786" s="7"/>
      <c r="O786" s="6"/>
      <c r="P786" s="6"/>
      <c r="Q786" s="6"/>
      <c r="R786" s="6"/>
      <c r="S786" s="7"/>
      <c r="T786" s="6"/>
      <c r="U786" s="8">
        <f>IF(OR(A786="",F786&lt;&gt;"Active"),"",IF(G786="Completed","Completed",IF(H786="","Missing deadline",IF(H786&lt;TODAY(),"Overdue learning",IF(H786&lt;=TODAY()+30,"Due within 30 days","Scheduled")))))</f>
        <v/>
      </c>
      <c r="V786" s="8">
        <f>IF(OR(A786="",F786&lt;&gt;"Active"),"",IF(G786&lt;&gt;"Completed","Not yet completed",IF(J786="","Missing review date",IF(J786&lt;TODAY(),"Review overdue",IF(J786&lt;=TODAY()+30,"Review within 30 days","Scheduled")))))</f>
        <v/>
      </c>
      <c r="W786" s="8">
        <f>IF(OR(A786="",F786&lt;&gt;"Active"),"",IF(K786="No","Not required",IF(K786&lt;&gt;"Yes","Check requirement",IF(L786="Further support needed","Competence concern",IF(L786="Competence confirmed","Confirmed",IF(M786="","Missing assessment due",IF(M786&lt;TODAY(),"Assessment overdue","Assessment outstanding")))))))</f>
        <v/>
      </c>
      <c r="X786" s="8">
        <f>IF(OR(A786="",F786&lt;&gt;"Active"),"",IF(T786="Closed","Closed",IF(AND(T786="Not needed",Q786="",R786="",S786=""),"No action",IF(OR(Q786="",R786="",S786="",T786&lt;&gt;"Open"),"Check action details",IF(S786&lt;TODAY(),"Action overdue","Action open")))))</f>
        <v/>
      </c>
      <c r="Y786" s="8">
        <f>IF(COUNTA(A786:T786)=0,"",IF(F786="Archived","Archived",IF(OR(A786="",B786="",C786="",D786="",E786="",F786&lt;&gt;"Active",COUNTIF(Roles,B786)=0,COUNTIF(Branches,C786)=0,COUNTIF(LearningStatuses,G786)=0,COUNTIF(AssessmentRequired,K786)=0,COUNTIF(AssessmentStatuses,L786)=0,COUNTIF(ActionStatuses,T786)=0,AND(H786&lt;&gt;"",NOT(ISNUMBER(H786))),AND(I786&lt;&gt;"",OR(NOT(ISNUMBER(I786)),I786&gt;TODAY())),AND(J786&lt;&gt;"",NOT(ISNUMBER(J786))),AND(M786&lt;&gt;"",NOT(ISNUMBER(M786))),AND(N786&lt;&gt;"",OR(NOT(ISNUMBER(N786)),N786&gt;TODAY())),AND(S786&lt;&gt;"",NOT(ISNUMBER(S786))),AND(G786="Completed",OR(I786="",P786="",J786="")),AND(G786&lt;&gt;"Completed",OR(I786&lt;&gt;"",H786="")),AND(K786="No",L786&lt;&gt;"Not required"),AND(K786="Yes",OR(L786="Not required",AND(L786&lt;&gt;"Competence confirmed",M786=""))),AND(OR(L786="Competence confirmed",L786="Further support needed"),OR(N786="",O786="",P786="")),AND(L786="Further support needed",T786&lt;&gt;"Open"),X786="Check action details",AND(T786="Closed",OR(Q786="",R786="",P786=""))),"Check required fields/dates","Recorded - verify evidence")))</f>
        <v/>
      </c>
    </row>
    <row r="787" spans="1:25" ht="32" customHeight="1">
      <c r="A787" s="6"/>
      <c r="B787" s="6"/>
      <c r="C787" s="6"/>
      <c r="D787" s="6"/>
      <c r="E787" s="6"/>
      <c r="F787" s="6"/>
      <c r="G787" s="6"/>
      <c r="H787" s="7"/>
      <c r="I787" s="7"/>
      <c r="J787" s="7"/>
      <c r="K787" s="6"/>
      <c r="L787" s="6"/>
      <c r="M787" s="7"/>
      <c r="N787" s="7"/>
      <c r="O787" s="6"/>
      <c r="P787" s="6"/>
      <c r="Q787" s="6"/>
      <c r="R787" s="6"/>
      <c r="S787" s="7"/>
      <c r="T787" s="6"/>
      <c r="U787" s="8">
        <f>IF(OR(A787="",F787&lt;&gt;"Active"),"",IF(G787="Completed","Completed",IF(H787="","Missing deadline",IF(H787&lt;TODAY(),"Overdue learning",IF(H787&lt;=TODAY()+30,"Due within 30 days","Scheduled")))))</f>
        <v/>
      </c>
      <c r="V787" s="8">
        <f>IF(OR(A787="",F787&lt;&gt;"Active"),"",IF(G787&lt;&gt;"Completed","Not yet completed",IF(J787="","Missing review date",IF(J787&lt;TODAY(),"Review overdue",IF(J787&lt;=TODAY()+30,"Review within 30 days","Scheduled")))))</f>
        <v/>
      </c>
      <c r="W787" s="8">
        <f>IF(OR(A787="",F787&lt;&gt;"Active"),"",IF(K787="No","Not required",IF(K787&lt;&gt;"Yes","Check requirement",IF(L787="Further support needed","Competence concern",IF(L787="Competence confirmed","Confirmed",IF(M787="","Missing assessment due",IF(M787&lt;TODAY(),"Assessment overdue","Assessment outstanding")))))))</f>
        <v/>
      </c>
      <c r="X787" s="8">
        <f>IF(OR(A787="",F787&lt;&gt;"Active"),"",IF(T787="Closed","Closed",IF(AND(T787="Not needed",Q787="",R787="",S787=""),"No action",IF(OR(Q787="",R787="",S787="",T787&lt;&gt;"Open"),"Check action details",IF(S787&lt;TODAY(),"Action overdue","Action open")))))</f>
        <v/>
      </c>
      <c r="Y787" s="8">
        <f>IF(COUNTA(A787:T787)=0,"",IF(F787="Archived","Archived",IF(OR(A787="",B787="",C787="",D787="",E787="",F787&lt;&gt;"Active",COUNTIF(Roles,B787)=0,COUNTIF(Branches,C787)=0,COUNTIF(LearningStatuses,G787)=0,COUNTIF(AssessmentRequired,K787)=0,COUNTIF(AssessmentStatuses,L787)=0,COUNTIF(ActionStatuses,T787)=0,AND(H787&lt;&gt;"",NOT(ISNUMBER(H787))),AND(I787&lt;&gt;"",OR(NOT(ISNUMBER(I787)),I787&gt;TODAY())),AND(J787&lt;&gt;"",NOT(ISNUMBER(J787))),AND(M787&lt;&gt;"",NOT(ISNUMBER(M787))),AND(N787&lt;&gt;"",OR(NOT(ISNUMBER(N787)),N787&gt;TODAY())),AND(S787&lt;&gt;"",NOT(ISNUMBER(S787))),AND(G787="Completed",OR(I787="",P787="",J787="")),AND(G787&lt;&gt;"Completed",OR(I787&lt;&gt;"",H787="")),AND(K787="No",L787&lt;&gt;"Not required"),AND(K787="Yes",OR(L787="Not required",AND(L787&lt;&gt;"Competence confirmed",M787=""))),AND(OR(L787="Competence confirmed",L787="Further support needed"),OR(N787="",O787="",P787="")),AND(L787="Further support needed",T787&lt;&gt;"Open"),X787="Check action details",AND(T787="Closed",OR(Q787="",R787="",P787=""))),"Check required fields/dates","Recorded - verify evidence")))</f>
        <v/>
      </c>
    </row>
    <row r="788" spans="1:25" ht="32" customHeight="1">
      <c r="A788" s="6"/>
      <c r="B788" s="6"/>
      <c r="C788" s="6"/>
      <c r="D788" s="6"/>
      <c r="E788" s="6"/>
      <c r="F788" s="6"/>
      <c r="G788" s="6"/>
      <c r="H788" s="7"/>
      <c r="I788" s="7"/>
      <c r="J788" s="7"/>
      <c r="K788" s="6"/>
      <c r="L788" s="6"/>
      <c r="M788" s="7"/>
      <c r="N788" s="7"/>
      <c r="O788" s="6"/>
      <c r="P788" s="6"/>
      <c r="Q788" s="6"/>
      <c r="R788" s="6"/>
      <c r="S788" s="7"/>
      <c r="T788" s="6"/>
      <c r="U788" s="8">
        <f>IF(OR(A788="",F788&lt;&gt;"Active"),"",IF(G788="Completed","Completed",IF(H788="","Missing deadline",IF(H788&lt;TODAY(),"Overdue learning",IF(H788&lt;=TODAY()+30,"Due within 30 days","Scheduled")))))</f>
        <v/>
      </c>
      <c r="V788" s="8">
        <f>IF(OR(A788="",F788&lt;&gt;"Active"),"",IF(G788&lt;&gt;"Completed","Not yet completed",IF(J788="","Missing review date",IF(J788&lt;TODAY(),"Review overdue",IF(J788&lt;=TODAY()+30,"Review within 30 days","Scheduled")))))</f>
        <v/>
      </c>
      <c r="W788" s="8">
        <f>IF(OR(A788="",F788&lt;&gt;"Active"),"",IF(K788="No","Not required",IF(K788&lt;&gt;"Yes","Check requirement",IF(L788="Further support needed","Competence concern",IF(L788="Competence confirmed","Confirmed",IF(M788="","Missing assessment due",IF(M788&lt;TODAY(),"Assessment overdue","Assessment outstanding")))))))</f>
        <v/>
      </c>
      <c r="X788" s="8">
        <f>IF(OR(A788="",F788&lt;&gt;"Active"),"",IF(T788="Closed","Closed",IF(AND(T788="Not needed",Q788="",R788="",S788=""),"No action",IF(OR(Q788="",R788="",S788="",T788&lt;&gt;"Open"),"Check action details",IF(S788&lt;TODAY(),"Action overdue","Action open")))))</f>
        <v/>
      </c>
      <c r="Y788" s="8">
        <f>IF(COUNTA(A788:T788)=0,"",IF(F788="Archived","Archived",IF(OR(A788="",B788="",C788="",D788="",E788="",F788&lt;&gt;"Active",COUNTIF(Roles,B788)=0,COUNTIF(Branches,C788)=0,COUNTIF(LearningStatuses,G788)=0,COUNTIF(AssessmentRequired,K788)=0,COUNTIF(AssessmentStatuses,L788)=0,COUNTIF(ActionStatuses,T788)=0,AND(H788&lt;&gt;"",NOT(ISNUMBER(H788))),AND(I788&lt;&gt;"",OR(NOT(ISNUMBER(I788)),I788&gt;TODAY())),AND(J788&lt;&gt;"",NOT(ISNUMBER(J788))),AND(M788&lt;&gt;"",NOT(ISNUMBER(M788))),AND(N788&lt;&gt;"",OR(NOT(ISNUMBER(N788)),N788&gt;TODAY())),AND(S788&lt;&gt;"",NOT(ISNUMBER(S788))),AND(G788="Completed",OR(I788="",P788="",J788="")),AND(G788&lt;&gt;"Completed",OR(I788&lt;&gt;"",H788="")),AND(K788="No",L788&lt;&gt;"Not required"),AND(K788="Yes",OR(L788="Not required",AND(L788&lt;&gt;"Competence confirmed",M788=""))),AND(OR(L788="Competence confirmed",L788="Further support needed"),OR(N788="",O788="",P788="")),AND(L788="Further support needed",T788&lt;&gt;"Open"),X788="Check action details",AND(T788="Closed",OR(Q788="",R788="",P788=""))),"Check required fields/dates","Recorded - verify evidence")))</f>
        <v/>
      </c>
    </row>
    <row r="789" spans="1:25" ht="32" customHeight="1">
      <c r="A789" s="6"/>
      <c r="B789" s="6"/>
      <c r="C789" s="6"/>
      <c r="D789" s="6"/>
      <c r="E789" s="6"/>
      <c r="F789" s="6"/>
      <c r="G789" s="6"/>
      <c r="H789" s="7"/>
      <c r="I789" s="7"/>
      <c r="J789" s="7"/>
      <c r="K789" s="6"/>
      <c r="L789" s="6"/>
      <c r="M789" s="7"/>
      <c r="N789" s="7"/>
      <c r="O789" s="6"/>
      <c r="P789" s="6"/>
      <c r="Q789" s="6"/>
      <c r="R789" s="6"/>
      <c r="S789" s="7"/>
      <c r="T789" s="6"/>
      <c r="U789" s="8">
        <f>IF(OR(A789="",F789&lt;&gt;"Active"),"",IF(G789="Completed","Completed",IF(H789="","Missing deadline",IF(H789&lt;TODAY(),"Overdue learning",IF(H789&lt;=TODAY()+30,"Due within 30 days","Scheduled")))))</f>
        <v/>
      </c>
      <c r="V789" s="8">
        <f>IF(OR(A789="",F789&lt;&gt;"Active"),"",IF(G789&lt;&gt;"Completed","Not yet completed",IF(J789="","Missing review date",IF(J789&lt;TODAY(),"Review overdue",IF(J789&lt;=TODAY()+30,"Review within 30 days","Scheduled")))))</f>
        <v/>
      </c>
      <c r="W789" s="8">
        <f>IF(OR(A789="",F789&lt;&gt;"Active"),"",IF(K789="No","Not required",IF(K789&lt;&gt;"Yes","Check requirement",IF(L789="Further support needed","Competence concern",IF(L789="Competence confirmed","Confirmed",IF(M789="","Missing assessment due",IF(M789&lt;TODAY(),"Assessment overdue","Assessment outstanding")))))))</f>
        <v/>
      </c>
      <c r="X789" s="8">
        <f>IF(OR(A789="",F789&lt;&gt;"Active"),"",IF(T789="Closed","Closed",IF(AND(T789="Not needed",Q789="",R789="",S789=""),"No action",IF(OR(Q789="",R789="",S789="",T789&lt;&gt;"Open"),"Check action details",IF(S789&lt;TODAY(),"Action overdue","Action open")))))</f>
        <v/>
      </c>
      <c r="Y789" s="8">
        <f>IF(COUNTA(A789:T789)=0,"",IF(F789="Archived","Archived",IF(OR(A789="",B789="",C789="",D789="",E789="",F789&lt;&gt;"Active",COUNTIF(Roles,B789)=0,COUNTIF(Branches,C789)=0,COUNTIF(LearningStatuses,G789)=0,COUNTIF(AssessmentRequired,K789)=0,COUNTIF(AssessmentStatuses,L789)=0,COUNTIF(ActionStatuses,T789)=0,AND(H789&lt;&gt;"",NOT(ISNUMBER(H789))),AND(I789&lt;&gt;"",OR(NOT(ISNUMBER(I789)),I789&gt;TODAY())),AND(J789&lt;&gt;"",NOT(ISNUMBER(J789))),AND(M789&lt;&gt;"",NOT(ISNUMBER(M789))),AND(N789&lt;&gt;"",OR(NOT(ISNUMBER(N789)),N789&gt;TODAY())),AND(S789&lt;&gt;"",NOT(ISNUMBER(S789))),AND(G789="Completed",OR(I789="",P789="",J789="")),AND(G789&lt;&gt;"Completed",OR(I789&lt;&gt;"",H789="")),AND(K789="No",L789&lt;&gt;"Not required"),AND(K789="Yes",OR(L789="Not required",AND(L789&lt;&gt;"Competence confirmed",M789=""))),AND(OR(L789="Competence confirmed",L789="Further support needed"),OR(N789="",O789="",P789="")),AND(L789="Further support needed",T789&lt;&gt;"Open"),X789="Check action details",AND(T789="Closed",OR(Q789="",R789="",P789=""))),"Check required fields/dates","Recorded - verify evidence")))</f>
        <v/>
      </c>
    </row>
    <row r="790" spans="1:25" ht="32" customHeight="1">
      <c r="A790" s="6"/>
      <c r="B790" s="6"/>
      <c r="C790" s="6"/>
      <c r="D790" s="6"/>
      <c r="E790" s="6"/>
      <c r="F790" s="6"/>
      <c r="G790" s="6"/>
      <c r="H790" s="7"/>
      <c r="I790" s="7"/>
      <c r="J790" s="7"/>
      <c r="K790" s="6"/>
      <c r="L790" s="6"/>
      <c r="M790" s="7"/>
      <c r="N790" s="7"/>
      <c r="O790" s="6"/>
      <c r="P790" s="6"/>
      <c r="Q790" s="6"/>
      <c r="R790" s="6"/>
      <c r="S790" s="7"/>
      <c r="T790" s="6"/>
      <c r="U790" s="8">
        <f>IF(OR(A790="",F790&lt;&gt;"Active"),"",IF(G790="Completed","Completed",IF(H790="","Missing deadline",IF(H790&lt;TODAY(),"Overdue learning",IF(H790&lt;=TODAY()+30,"Due within 30 days","Scheduled")))))</f>
        <v/>
      </c>
      <c r="V790" s="8">
        <f>IF(OR(A790="",F790&lt;&gt;"Active"),"",IF(G790&lt;&gt;"Completed","Not yet completed",IF(J790="","Missing review date",IF(J790&lt;TODAY(),"Review overdue",IF(J790&lt;=TODAY()+30,"Review within 30 days","Scheduled")))))</f>
        <v/>
      </c>
      <c r="W790" s="8">
        <f>IF(OR(A790="",F790&lt;&gt;"Active"),"",IF(K790="No","Not required",IF(K790&lt;&gt;"Yes","Check requirement",IF(L790="Further support needed","Competence concern",IF(L790="Competence confirmed","Confirmed",IF(M790="","Missing assessment due",IF(M790&lt;TODAY(),"Assessment overdue","Assessment outstanding")))))))</f>
        <v/>
      </c>
      <c r="X790" s="8">
        <f>IF(OR(A790="",F790&lt;&gt;"Active"),"",IF(T790="Closed","Closed",IF(AND(T790="Not needed",Q790="",R790="",S790=""),"No action",IF(OR(Q790="",R790="",S790="",T790&lt;&gt;"Open"),"Check action details",IF(S790&lt;TODAY(),"Action overdue","Action open")))))</f>
        <v/>
      </c>
      <c r="Y790" s="8">
        <f>IF(COUNTA(A790:T790)=0,"",IF(F790="Archived","Archived",IF(OR(A790="",B790="",C790="",D790="",E790="",F790&lt;&gt;"Active",COUNTIF(Roles,B790)=0,COUNTIF(Branches,C790)=0,COUNTIF(LearningStatuses,G790)=0,COUNTIF(AssessmentRequired,K790)=0,COUNTIF(AssessmentStatuses,L790)=0,COUNTIF(ActionStatuses,T790)=0,AND(H790&lt;&gt;"",NOT(ISNUMBER(H790))),AND(I790&lt;&gt;"",OR(NOT(ISNUMBER(I790)),I790&gt;TODAY())),AND(J790&lt;&gt;"",NOT(ISNUMBER(J790))),AND(M790&lt;&gt;"",NOT(ISNUMBER(M790))),AND(N790&lt;&gt;"",OR(NOT(ISNUMBER(N790)),N790&gt;TODAY())),AND(S790&lt;&gt;"",NOT(ISNUMBER(S790))),AND(G790="Completed",OR(I790="",P790="",J790="")),AND(G790&lt;&gt;"Completed",OR(I790&lt;&gt;"",H790="")),AND(K790="No",L790&lt;&gt;"Not required"),AND(K790="Yes",OR(L790="Not required",AND(L790&lt;&gt;"Competence confirmed",M790=""))),AND(OR(L790="Competence confirmed",L790="Further support needed"),OR(N790="",O790="",P790="")),AND(L790="Further support needed",T790&lt;&gt;"Open"),X790="Check action details",AND(T790="Closed",OR(Q790="",R790="",P790=""))),"Check required fields/dates","Recorded - verify evidence")))</f>
        <v/>
      </c>
    </row>
    <row r="791" spans="1:25" ht="32" customHeight="1">
      <c r="A791" s="6"/>
      <c r="B791" s="6"/>
      <c r="C791" s="6"/>
      <c r="D791" s="6"/>
      <c r="E791" s="6"/>
      <c r="F791" s="6"/>
      <c r="G791" s="6"/>
      <c r="H791" s="7"/>
      <c r="I791" s="7"/>
      <c r="J791" s="7"/>
      <c r="K791" s="6"/>
      <c r="L791" s="6"/>
      <c r="M791" s="7"/>
      <c r="N791" s="7"/>
      <c r="O791" s="6"/>
      <c r="P791" s="6"/>
      <c r="Q791" s="6"/>
      <c r="R791" s="6"/>
      <c r="S791" s="7"/>
      <c r="T791" s="6"/>
      <c r="U791" s="8">
        <f>IF(OR(A791="",F791&lt;&gt;"Active"),"",IF(G791="Completed","Completed",IF(H791="","Missing deadline",IF(H791&lt;TODAY(),"Overdue learning",IF(H791&lt;=TODAY()+30,"Due within 30 days","Scheduled")))))</f>
        <v/>
      </c>
      <c r="V791" s="8">
        <f>IF(OR(A791="",F791&lt;&gt;"Active"),"",IF(G791&lt;&gt;"Completed","Not yet completed",IF(J791="","Missing review date",IF(J791&lt;TODAY(),"Review overdue",IF(J791&lt;=TODAY()+30,"Review within 30 days","Scheduled")))))</f>
        <v/>
      </c>
      <c r="W791" s="8">
        <f>IF(OR(A791="",F791&lt;&gt;"Active"),"",IF(K791="No","Not required",IF(K791&lt;&gt;"Yes","Check requirement",IF(L791="Further support needed","Competence concern",IF(L791="Competence confirmed","Confirmed",IF(M791="","Missing assessment due",IF(M791&lt;TODAY(),"Assessment overdue","Assessment outstanding")))))))</f>
        <v/>
      </c>
      <c r="X791" s="8">
        <f>IF(OR(A791="",F791&lt;&gt;"Active"),"",IF(T791="Closed","Closed",IF(AND(T791="Not needed",Q791="",R791="",S791=""),"No action",IF(OR(Q791="",R791="",S791="",T791&lt;&gt;"Open"),"Check action details",IF(S791&lt;TODAY(),"Action overdue","Action open")))))</f>
        <v/>
      </c>
      <c r="Y791" s="8">
        <f>IF(COUNTA(A791:T791)=0,"",IF(F791="Archived","Archived",IF(OR(A791="",B791="",C791="",D791="",E791="",F791&lt;&gt;"Active",COUNTIF(Roles,B791)=0,COUNTIF(Branches,C791)=0,COUNTIF(LearningStatuses,G791)=0,COUNTIF(AssessmentRequired,K791)=0,COUNTIF(AssessmentStatuses,L791)=0,COUNTIF(ActionStatuses,T791)=0,AND(H791&lt;&gt;"",NOT(ISNUMBER(H791))),AND(I791&lt;&gt;"",OR(NOT(ISNUMBER(I791)),I791&gt;TODAY())),AND(J791&lt;&gt;"",NOT(ISNUMBER(J791))),AND(M791&lt;&gt;"",NOT(ISNUMBER(M791))),AND(N791&lt;&gt;"",OR(NOT(ISNUMBER(N791)),N791&gt;TODAY())),AND(S791&lt;&gt;"",NOT(ISNUMBER(S791))),AND(G791="Completed",OR(I791="",P791="",J791="")),AND(G791&lt;&gt;"Completed",OR(I791&lt;&gt;"",H791="")),AND(K791="No",L791&lt;&gt;"Not required"),AND(K791="Yes",OR(L791="Not required",AND(L791&lt;&gt;"Competence confirmed",M791=""))),AND(OR(L791="Competence confirmed",L791="Further support needed"),OR(N791="",O791="",P791="")),AND(L791="Further support needed",T791&lt;&gt;"Open"),X791="Check action details",AND(T791="Closed",OR(Q791="",R791="",P791=""))),"Check required fields/dates","Recorded - verify evidence")))</f>
        <v/>
      </c>
    </row>
    <row r="792" spans="1:25" ht="32" customHeight="1">
      <c r="A792" s="6"/>
      <c r="B792" s="6"/>
      <c r="C792" s="6"/>
      <c r="D792" s="6"/>
      <c r="E792" s="6"/>
      <c r="F792" s="6"/>
      <c r="G792" s="6"/>
      <c r="H792" s="7"/>
      <c r="I792" s="7"/>
      <c r="J792" s="7"/>
      <c r="K792" s="6"/>
      <c r="L792" s="6"/>
      <c r="M792" s="7"/>
      <c r="N792" s="7"/>
      <c r="O792" s="6"/>
      <c r="P792" s="6"/>
      <c r="Q792" s="6"/>
      <c r="R792" s="6"/>
      <c r="S792" s="7"/>
      <c r="T792" s="6"/>
      <c r="U792" s="8">
        <f>IF(OR(A792="",F792&lt;&gt;"Active"),"",IF(G792="Completed","Completed",IF(H792="","Missing deadline",IF(H792&lt;TODAY(),"Overdue learning",IF(H792&lt;=TODAY()+30,"Due within 30 days","Scheduled")))))</f>
        <v/>
      </c>
      <c r="V792" s="8">
        <f>IF(OR(A792="",F792&lt;&gt;"Active"),"",IF(G792&lt;&gt;"Completed","Not yet completed",IF(J792="","Missing review date",IF(J792&lt;TODAY(),"Review overdue",IF(J792&lt;=TODAY()+30,"Review within 30 days","Scheduled")))))</f>
        <v/>
      </c>
      <c r="W792" s="8">
        <f>IF(OR(A792="",F792&lt;&gt;"Active"),"",IF(K792="No","Not required",IF(K792&lt;&gt;"Yes","Check requirement",IF(L792="Further support needed","Competence concern",IF(L792="Competence confirmed","Confirmed",IF(M792="","Missing assessment due",IF(M792&lt;TODAY(),"Assessment overdue","Assessment outstanding")))))))</f>
        <v/>
      </c>
      <c r="X792" s="8">
        <f>IF(OR(A792="",F792&lt;&gt;"Active"),"",IF(T792="Closed","Closed",IF(AND(T792="Not needed",Q792="",R792="",S792=""),"No action",IF(OR(Q792="",R792="",S792="",T792&lt;&gt;"Open"),"Check action details",IF(S792&lt;TODAY(),"Action overdue","Action open")))))</f>
        <v/>
      </c>
      <c r="Y792" s="8">
        <f>IF(COUNTA(A792:T792)=0,"",IF(F792="Archived","Archived",IF(OR(A792="",B792="",C792="",D792="",E792="",F792&lt;&gt;"Active",COUNTIF(Roles,B792)=0,COUNTIF(Branches,C792)=0,COUNTIF(LearningStatuses,G792)=0,COUNTIF(AssessmentRequired,K792)=0,COUNTIF(AssessmentStatuses,L792)=0,COUNTIF(ActionStatuses,T792)=0,AND(H792&lt;&gt;"",NOT(ISNUMBER(H792))),AND(I792&lt;&gt;"",OR(NOT(ISNUMBER(I792)),I792&gt;TODAY())),AND(J792&lt;&gt;"",NOT(ISNUMBER(J792))),AND(M792&lt;&gt;"",NOT(ISNUMBER(M792))),AND(N792&lt;&gt;"",OR(NOT(ISNUMBER(N792)),N792&gt;TODAY())),AND(S792&lt;&gt;"",NOT(ISNUMBER(S792))),AND(G792="Completed",OR(I792="",P792="",J792="")),AND(G792&lt;&gt;"Completed",OR(I792&lt;&gt;"",H792="")),AND(K792="No",L792&lt;&gt;"Not required"),AND(K792="Yes",OR(L792="Not required",AND(L792&lt;&gt;"Competence confirmed",M792=""))),AND(OR(L792="Competence confirmed",L792="Further support needed"),OR(N792="",O792="",P792="")),AND(L792="Further support needed",T792&lt;&gt;"Open"),X792="Check action details",AND(T792="Closed",OR(Q792="",R792="",P792=""))),"Check required fields/dates","Recorded - verify evidence")))</f>
        <v/>
      </c>
    </row>
    <row r="793" spans="1:25" ht="32" customHeight="1">
      <c r="A793" s="6"/>
      <c r="B793" s="6"/>
      <c r="C793" s="6"/>
      <c r="D793" s="6"/>
      <c r="E793" s="6"/>
      <c r="F793" s="6"/>
      <c r="G793" s="6"/>
      <c r="H793" s="7"/>
      <c r="I793" s="7"/>
      <c r="J793" s="7"/>
      <c r="K793" s="6"/>
      <c r="L793" s="6"/>
      <c r="M793" s="7"/>
      <c r="N793" s="7"/>
      <c r="O793" s="6"/>
      <c r="P793" s="6"/>
      <c r="Q793" s="6"/>
      <c r="R793" s="6"/>
      <c r="S793" s="7"/>
      <c r="T793" s="6"/>
      <c r="U793" s="8">
        <f>IF(OR(A793="",F793&lt;&gt;"Active"),"",IF(G793="Completed","Completed",IF(H793="","Missing deadline",IF(H793&lt;TODAY(),"Overdue learning",IF(H793&lt;=TODAY()+30,"Due within 30 days","Scheduled")))))</f>
        <v/>
      </c>
      <c r="V793" s="8">
        <f>IF(OR(A793="",F793&lt;&gt;"Active"),"",IF(G793&lt;&gt;"Completed","Not yet completed",IF(J793="","Missing review date",IF(J793&lt;TODAY(),"Review overdue",IF(J793&lt;=TODAY()+30,"Review within 30 days","Scheduled")))))</f>
        <v/>
      </c>
      <c r="W793" s="8">
        <f>IF(OR(A793="",F793&lt;&gt;"Active"),"",IF(K793="No","Not required",IF(K793&lt;&gt;"Yes","Check requirement",IF(L793="Further support needed","Competence concern",IF(L793="Competence confirmed","Confirmed",IF(M793="","Missing assessment due",IF(M793&lt;TODAY(),"Assessment overdue","Assessment outstanding")))))))</f>
        <v/>
      </c>
      <c r="X793" s="8">
        <f>IF(OR(A793="",F793&lt;&gt;"Active"),"",IF(T793="Closed","Closed",IF(AND(T793="Not needed",Q793="",R793="",S793=""),"No action",IF(OR(Q793="",R793="",S793="",T793&lt;&gt;"Open"),"Check action details",IF(S793&lt;TODAY(),"Action overdue","Action open")))))</f>
        <v/>
      </c>
      <c r="Y793" s="8">
        <f>IF(COUNTA(A793:T793)=0,"",IF(F793="Archived","Archived",IF(OR(A793="",B793="",C793="",D793="",E793="",F793&lt;&gt;"Active",COUNTIF(Roles,B793)=0,COUNTIF(Branches,C793)=0,COUNTIF(LearningStatuses,G793)=0,COUNTIF(AssessmentRequired,K793)=0,COUNTIF(AssessmentStatuses,L793)=0,COUNTIF(ActionStatuses,T793)=0,AND(H793&lt;&gt;"",NOT(ISNUMBER(H793))),AND(I793&lt;&gt;"",OR(NOT(ISNUMBER(I793)),I793&gt;TODAY())),AND(J793&lt;&gt;"",NOT(ISNUMBER(J793))),AND(M793&lt;&gt;"",NOT(ISNUMBER(M793))),AND(N793&lt;&gt;"",OR(NOT(ISNUMBER(N793)),N793&gt;TODAY())),AND(S793&lt;&gt;"",NOT(ISNUMBER(S793))),AND(G793="Completed",OR(I793="",P793="",J793="")),AND(G793&lt;&gt;"Completed",OR(I793&lt;&gt;"",H793="")),AND(K793="No",L793&lt;&gt;"Not required"),AND(K793="Yes",OR(L793="Not required",AND(L793&lt;&gt;"Competence confirmed",M793=""))),AND(OR(L793="Competence confirmed",L793="Further support needed"),OR(N793="",O793="",P793="")),AND(L793="Further support needed",T793&lt;&gt;"Open"),X793="Check action details",AND(T793="Closed",OR(Q793="",R793="",P793=""))),"Check required fields/dates","Recorded - verify evidence")))</f>
        <v/>
      </c>
    </row>
    <row r="794" spans="1:25" ht="32" customHeight="1">
      <c r="A794" s="6"/>
      <c r="B794" s="6"/>
      <c r="C794" s="6"/>
      <c r="D794" s="6"/>
      <c r="E794" s="6"/>
      <c r="F794" s="6"/>
      <c r="G794" s="6"/>
      <c r="H794" s="7"/>
      <c r="I794" s="7"/>
      <c r="J794" s="7"/>
      <c r="K794" s="6"/>
      <c r="L794" s="6"/>
      <c r="M794" s="7"/>
      <c r="N794" s="7"/>
      <c r="O794" s="6"/>
      <c r="P794" s="6"/>
      <c r="Q794" s="6"/>
      <c r="R794" s="6"/>
      <c r="S794" s="7"/>
      <c r="T794" s="6"/>
      <c r="U794" s="8">
        <f>IF(OR(A794="",F794&lt;&gt;"Active"),"",IF(G794="Completed","Completed",IF(H794="","Missing deadline",IF(H794&lt;TODAY(),"Overdue learning",IF(H794&lt;=TODAY()+30,"Due within 30 days","Scheduled")))))</f>
        <v/>
      </c>
      <c r="V794" s="8">
        <f>IF(OR(A794="",F794&lt;&gt;"Active"),"",IF(G794&lt;&gt;"Completed","Not yet completed",IF(J794="","Missing review date",IF(J794&lt;TODAY(),"Review overdue",IF(J794&lt;=TODAY()+30,"Review within 30 days","Scheduled")))))</f>
        <v/>
      </c>
      <c r="W794" s="8">
        <f>IF(OR(A794="",F794&lt;&gt;"Active"),"",IF(K794="No","Not required",IF(K794&lt;&gt;"Yes","Check requirement",IF(L794="Further support needed","Competence concern",IF(L794="Competence confirmed","Confirmed",IF(M794="","Missing assessment due",IF(M794&lt;TODAY(),"Assessment overdue","Assessment outstanding")))))))</f>
        <v/>
      </c>
      <c r="X794" s="8">
        <f>IF(OR(A794="",F794&lt;&gt;"Active"),"",IF(T794="Closed","Closed",IF(AND(T794="Not needed",Q794="",R794="",S794=""),"No action",IF(OR(Q794="",R794="",S794="",T794&lt;&gt;"Open"),"Check action details",IF(S794&lt;TODAY(),"Action overdue","Action open")))))</f>
        <v/>
      </c>
      <c r="Y794" s="8">
        <f>IF(COUNTA(A794:T794)=0,"",IF(F794="Archived","Archived",IF(OR(A794="",B794="",C794="",D794="",E794="",F794&lt;&gt;"Active",COUNTIF(Roles,B794)=0,COUNTIF(Branches,C794)=0,COUNTIF(LearningStatuses,G794)=0,COUNTIF(AssessmentRequired,K794)=0,COUNTIF(AssessmentStatuses,L794)=0,COUNTIF(ActionStatuses,T794)=0,AND(H794&lt;&gt;"",NOT(ISNUMBER(H794))),AND(I794&lt;&gt;"",OR(NOT(ISNUMBER(I794)),I794&gt;TODAY())),AND(J794&lt;&gt;"",NOT(ISNUMBER(J794))),AND(M794&lt;&gt;"",NOT(ISNUMBER(M794))),AND(N794&lt;&gt;"",OR(NOT(ISNUMBER(N794)),N794&gt;TODAY())),AND(S794&lt;&gt;"",NOT(ISNUMBER(S794))),AND(G794="Completed",OR(I794="",P794="",J794="")),AND(G794&lt;&gt;"Completed",OR(I794&lt;&gt;"",H794="")),AND(K794="No",L794&lt;&gt;"Not required"),AND(K794="Yes",OR(L794="Not required",AND(L794&lt;&gt;"Competence confirmed",M794=""))),AND(OR(L794="Competence confirmed",L794="Further support needed"),OR(N794="",O794="",P794="")),AND(L794="Further support needed",T794&lt;&gt;"Open"),X794="Check action details",AND(T794="Closed",OR(Q794="",R794="",P794=""))),"Check required fields/dates","Recorded - verify evidence")))</f>
        <v/>
      </c>
    </row>
    <row r="795" spans="1:25" ht="32" customHeight="1">
      <c r="A795" s="6"/>
      <c r="B795" s="6"/>
      <c r="C795" s="6"/>
      <c r="D795" s="6"/>
      <c r="E795" s="6"/>
      <c r="F795" s="6"/>
      <c r="G795" s="6"/>
      <c r="H795" s="7"/>
      <c r="I795" s="7"/>
      <c r="J795" s="7"/>
      <c r="K795" s="6"/>
      <c r="L795" s="6"/>
      <c r="M795" s="7"/>
      <c r="N795" s="7"/>
      <c r="O795" s="6"/>
      <c r="P795" s="6"/>
      <c r="Q795" s="6"/>
      <c r="R795" s="6"/>
      <c r="S795" s="7"/>
      <c r="T795" s="6"/>
      <c r="U795" s="8">
        <f>IF(OR(A795="",F795&lt;&gt;"Active"),"",IF(G795="Completed","Completed",IF(H795="","Missing deadline",IF(H795&lt;TODAY(),"Overdue learning",IF(H795&lt;=TODAY()+30,"Due within 30 days","Scheduled")))))</f>
        <v/>
      </c>
      <c r="V795" s="8">
        <f>IF(OR(A795="",F795&lt;&gt;"Active"),"",IF(G795&lt;&gt;"Completed","Not yet completed",IF(J795="","Missing review date",IF(J795&lt;TODAY(),"Review overdue",IF(J795&lt;=TODAY()+30,"Review within 30 days","Scheduled")))))</f>
        <v/>
      </c>
      <c r="W795" s="8">
        <f>IF(OR(A795="",F795&lt;&gt;"Active"),"",IF(K795="No","Not required",IF(K795&lt;&gt;"Yes","Check requirement",IF(L795="Further support needed","Competence concern",IF(L795="Competence confirmed","Confirmed",IF(M795="","Missing assessment due",IF(M795&lt;TODAY(),"Assessment overdue","Assessment outstanding")))))))</f>
        <v/>
      </c>
      <c r="X795" s="8">
        <f>IF(OR(A795="",F795&lt;&gt;"Active"),"",IF(T795="Closed","Closed",IF(AND(T795="Not needed",Q795="",R795="",S795=""),"No action",IF(OR(Q795="",R795="",S795="",T795&lt;&gt;"Open"),"Check action details",IF(S795&lt;TODAY(),"Action overdue","Action open")))))</f>
        <v/>
      </c>
      <c r="Y795" s="8">
        <f>IF(COUNTA(A795:T795)=0,"",IF(F795="Archived","Archived",IF(OR(A795="",B795="",C795="",D795="",E795="",F795&lt;&gt;"Active",COUNTIF(Roles,B795)=0,COUNTIF(Branches,C795)=0,COUNTIF(LearningStatuses,G795)=0,COUNTIF(AssessmentRequired,K795)=0,COUNTIF(AssessmentStatuses,L795)=0,COUNTIF(ActionStatuses,T795)=0,AND(H795&lt;&gt;"",NOT(ISNUMBER(H795))),AND(I795&lt;&gt;"",OR(NOT(ISNUMBER(I795)),I795&gt;TODAY())),AND(J795&lt;&gt;"",NOT(ISNUMBER(J795))),AND(M795&lt;&gt;"",NOT(ISNUMBER(M795))),AND(N795&lt;&gt;"",OR(NOT(ISNUMBER(N795)),N795&gt;TODAY())),AND(S795&lt;&gt;"",NOT(ISNUMBER(S795))),AND(G795="Completed",OR(I795="",P795="",J795="")),AND(G795&lt;&gt;"Completed",OR(I795&lt;&gt;"",H795="")),AND(K795="No",L795&lt;&gt;"Not required"),AND(K795="Yes",OR(L795="Not required",AND(L795&lt;&gt;"Competence confirmed",M795=""))),AND(OR(L795="Competence confirmed",L795="Further support needed"),OR(N795="",O795="",P795="")),AND(L795="Further support needed",T795&lt;&gt;"Open"),X795="Check action details",AND(T795="Closed",OR(Q795="",R795="",P795=""))),"Check required fields/dates","Recorded - verify evidence")))</f>
        <v/>
      </c>
    </row>
    <row r="796" spans="1:25" ht="32" customHeight="1">
      <c r="A796" s="6"/>
      <c r="B796" s="6"/>
      <c r="C796" s="6"/>
      <c r="D796" s="6"/>
      <c r="E796" s="6"/>
      <c r="F796" s="6"/>
      <c r="G796" s="6"/>
      <c r="H796" s="7"/>
      <c r="I796" s="7"/>
      <c r="J796" s="7"/>
      <c r="K796" s="6"/>
      <c r="L796" s="6"/>
      <c r="M796" s="7"/>
      <c r="N796" s="7"/>
      <c r="O796" s="6"/>
      <c r="P796" s="6"/>
      <c r="Q796" s="6"/>
      <c r="R796" s="6"/>
      <c r="S796" s="7"/>
      <c r="T796" s="6"/>
      <c r="U796" s="8">
        <f>IF(OR(A796="",F796&lt;&gt;"Active"),"",IF(G796="Completed","Completed",IF(H796="","Missing deadline",IF(H796&lt;TODAY(),"Overdue learning",IF(H796&lt;=TODAY()+30,"Due within 30 days","Scheduled")))))</f>
        <v/>
      </c>
      <c r="V796" s="8">
        <f>IF(OR(A796="",F796&lt;&gt;"Active"),"",IF(G796&lt;&gt;"Completed","Not yet completed",IF(J796="","Missing review date",IF(J796&lt;TODAY(),"Review overdue",IF(J796&lt;=TODAY()+30,"Review within 30 days","Scheduled")))))</f>
        <v/>
      </c>
      <c r="W796" s="8">
        <f>IF(OR(A796="",F796&lt;&gt;"Active"),"",IF(K796="No","Not required",IF(K796&lt;&gt;"Yes","Check requirement",IF(L796="Further support needed","Competence concern",IF(L796="Competence confirmed","Confirmed",IF(M796="","Missing assessment due",IF(M796&lt;TODAY(),"Assessment overdue","Assessment outstanding")))))))</f>
        <v/>
      </c>
      <c r="X796" s="8">
        <f>IF(OR(A796="",F796&lt;&gt;"Active"),"",IF(T796="Closed","Closed",IF(AND(T796="Not needed",Q796="",R796="",S796=""),"No action",IF(OR(Q796="",R796="",S796="",T796&lt;&gt;"Open"),"Check action details",IF(S796&lt;TODAY(),"Action overdue","Action open")))))</f>
        <v/>
      </c>
      <c r="Y796" s="8">
        <f>IF(COUNTA(A796:T796)=0,"",IF(F796="Archived","Archived",IF(OR(A796="",B796="",C796="",D796="",E796="",F796&lt;&gt;"Active",COUNTIF(Roles,B796)=0,COUNTIF(Branches,C796)=0,COUNTIF(LearningStatuses,G796)=0,COUNTIF(AssessmentRequired,K796)=0,COUNTIF(AssessmentStatuses,L796)=0,COUNTIF(ActionStatuses,T796)=0,AND(H796&lt;&gt;"",NOT(ISNUMBER(H796))),AND(I796&lt;&gt;"",OR(NOT(ISNUMBER(I796)),I796&gt;TODAY())),AND(J796&lt;&gt;"",NOT(ISNUMBER(J796))),AND(M796&lt;&gt;"",NOT(ISNUMBER(M796))),AND(N796&lt;&gt;"",OR(NOT(ISNUMBER(N796)),N796&gt;TODAY())),AND(S796&lt;&gt;"",NOT(ISNUMBER(S796))),AND(G796="Completed",OR(I796="",P796="",J796="")),AND(G796&lt;&gt;"Completed",OR(I796&lt;&gt;"",H796="")),AND(K796="No",L796&lt;&gt;"Not required"),AND(K796="Yes",OR(L796="Not required",AND(L796&lt;&gt;"Competence confirmed",M796=""))),AND(OR(L796="Competence confirmed",L796="Further support needed"),OR(N796="",O796="",P796="")),AND(L796="Further support needed",T796&lt;&gt;"Open"),X796="Check action details",AND(T796="Closed",OR(Q796="",R796="",P796=""))),"Check required fields/dates","Recorded - verify evidence")))</f>
        <v/>
      </c>
    </row>
    <row r="797" spans="1:25" ht="32" customHeight="1">
      <c r="A797" s="6"/>
      <c r="B797" s="6"/>
      <c r="C797" s="6"/>
      <c r="D797" s="6"/>
      <c r="E797" s="6"/>
      <c r="F797" s="6"/>
      <c r="G797" s="6"/>
      <c r="H797" s="7"/>
      <c r="I797" s="7"/>
      <c r="J797" s="7"/>
      <c r="K797" s="6"/>
      <c r="L797" s="6"/>
      <c r="M797" s="7"/>
      <c r="N797" s="7"/>
      <c r="O797" s="6"/>
      <c r="P797" s="6"/>
      <c r="Q797" s="6"/>
      <c r="R797" s="6"/>
      <c r="S797" s="7"/>
      <c r="T797" s="6"/>
      <c r="U797" s="8">
        <f>IF(OR(A797="",F797&lt;&gt;"Active"),"",IF(G797="Completed","Completed",IF(H797="","Missing deadline",IF(H797&lt;TODAY(),"Overdue learning",IF(H797&lt;=TODAY()+30,"Due within 30 days","Scheduled")))))</f>
        <v/>
      </c>
      <c r="V797" s="8">
        <f>IF(OR(A797="",F797&lt;&gt;"Active"),"",IF(G797&lt;&gt;"Completed","Not yet completed",IF(J797="","Missing review date",IF(J797&lt;TODAY(),"Review overdue",IF(J797&lt;=TODAY()+30,"Review within 30 days","Scheduled")))))</f>
        <v/>
      </c>
      <c r="W797" s="8">
        <f>IF(OR(A797="",F797&lt;&gt;"Active"),"",IF(K797="No","Not required",IF(K797&lt;&gt;"Yes","Check requirement",IF(L797="Further support needed","Competence concern",IF(L797="Competence confirmed","Confirmed",IF(M797="","Missing assessment due",IF(M797&lt;TODAY(),"Assessment overdue","Assessment outstanding")))))))</f>
        <v/>
      </c>
      <c r="X797" s="8">
        <f>IF(OR(A797="",F797&lt;&gt;"Active"),"",IF(T797="Closed","Closed",IF(AND(T797="Not needed",Q797="",R797="",S797=""),"No action",IF(OR(Q797="",R797="",S797="",T797&lt;&gt;"Open"),"Check action details",IF(S797&lt;TODAY(),"Action overdue","Action open")))))</f>
        <v/>
      </c>
      <c r="Y797" s="8">
        <f>IF(COUNTA(A797:T797)=0,"",IF(F797="Archived","Archived",IF(OR(A797="",B797="",C797="",D797="",E797="",F797&lt;&gt;"Active",COUNTIF(Roles,B797)=0,COUNTIF(Branches,C797)=0,COUNTIF(LearningStatuses,G797)=0,COUNTIF(AssessmentRequired,K797)=0,COUNTIF(AssessmentStatuses,L797)=0,COUNTIF(ActionStatuses,T797)=0,AND(H797&lt;&gt;"",NOT(ISNUMBER(H797))),AND(I797&lt;&gt;"",OR(NOT(ISNUMBER(I797)),I797&gt;TODAY())),AND(J797&lt;&gt;"",NOT(ISNUMBER(J797))),AND(M797&lt;&gt;"",NOT(ISNUMBER(M797))),AND(N797&lt;&gt;"",OR(NOT(ISNUMBER(N797)),N797&gt;TODAY())),AND(S797&lt;&gt;"",NOT(ISNUMBER(S797))),AND(G797="Completed",OR(I797="",P797="",J797="")),AND(G797&lt;&gt;"Completed",OR(I797&lt;&gt;"",H797="")),AND(K797="No",L797&lt;&gt;"Not required"),AND(K797="Yes",OR(L797="Not required",AND(L797&lt;&gt;"Competence confirmed",M797=""))),AND(OR(L797="Competence confirmed",L797="Further support needed"),OR(N797="",O797="",P797="")),AND(L797="Further support needed",T797&lt;&gt;"Open"),X797="Check action details",AND(T797="Closed",OR(Q797="",R797="",P797=""))),"Check required fields/dates","Recorded - verify evidence")))</f>
        <v/>
      </c>
    </row>
    <row r="798" spans="1:25" ht="32" customHeight="1">
      <c r="A798" s="6"/>
      <c r="B798" s="6"/>
      <c r="C798" s="6"/>
      <c r="D798" s="6"/>
      <c r="E798" s="6"/>
      <c r="F798" s="6"/>
      <c r="G798" s="6"/>
      <c r="H798" s="7"/>
      <c r="I798" s="7"/>
      <c r="J798" s="7"/>
      <c r="K798" s="6"/>
      <c r="L798" s="6"/>
      <c r="M798" s="7"/>
      <c r="N798" s="7"/>
      <c r="O798" s="6"/>
      <c r="P798" s="6"/>
      <c r="Q798" s="6"/>
      <c r="R798" s="6"/>
      <c r="S798" s="7"/>
      <c r="T798" s="6"/>
      <c r="U798" s="8">
        <f>IF(OR(A798="",F798&lt;&gt;"Active"),"",IF(G798="Completed","Completed",IF(H798="","Missing deadline",IF(H798&lt;TODAY(),"Overdue learning",IF(H798&lt;=TODAY()+30,"Due within 30 days","Scheduled")))))</f>
        <v/>
      </c>
      <c r="V798" s="8">
        <f>IF(OR(A798="",F798&lt;&gt;"Active"),"",IF(G798&lt;&gt;"Completed","Not yet completed",IF(J798="","Missing review date",IF(J798&lt;TODAY(),"Review overdue",IF(J798&lt;=TODAY()+30,"Review within 30 days","Scheduled")))))</f>
        <v/>
      </c>
      <c r="W798" s="8">
        <f>IF(OR(A798="",F798&lt;&gt;"Active"),"",IF(K798="No","Not required",IF(K798&lt;&gt;"Yes","Check requirement",IF(L798="Further support needed","Competence concern",IF(L798="Competence confirmed","Confirmed",IF(M798="","Missing assessment due",IF(M798&lt;TODAY(),"Assessment overdue","Assessment outstanding")))))))</f>
        <v/>
      </c>
      <c r="X798" s="8">
        <f>IF(OR(A798="",F798&lt;&gt;"Active"),"",IF(T798="Closed","Closed",IF(AND(T798="Not needed",Q798="",R798="",S798=""),"No action",IF(OR(Q798="",R798="",S798="",T798&lt;&gt;"Open"),"Check action details",IF(S798&lt;TODAY(),"Action overdue","Action open")))))</f>
        <v/>
      </c>
      <c r="Y798" s="8">
        <f>IF(COUNTA(A798:T798)=0,"",IF(F798="Archived","Archived",IF(OR(A798="",B798="",C798="",D798="",E798="",F798&lt;&gt;"Active",COUNTIF(Roles,B798)=0,COUNTIF(Branches,C798)=0,COUNTIF(LearningStatuses,G798)=0,COUNTIF(AssessmentRequired,K798)=0,COUNTIF(AssessmentStatuses,L798)=0,COUNTIF(ActionStatuses,T798)=0,AND(H798&lt;&gt;"",NOT(ISNUMBER(H798))),AND(I798&lt;&gt;"",OR(NOT(ISNUMBER(I798)),I798&gt;TODAY())),AND(J798&lt;&gt;"",NOT(ISNUMBER(J798))),AND(M798&lt;&gt;"",NOT(ISNUMBER(M798))),AND(N798&lt;&gt;"",OR(NOT(ISNUMBER(N798)),N798&gt;TODAY())),AND(S798&lt;&gt;"",NOT(ISNUMBER(S798))),AND(G798="Completed",OR(I798="",P798="",J798="")),AND(G798&lt;&gt;"Completed",OR(I798&lt;&gt;"",H798="")),AND(K798="No",L798&lt;&gt;"Not required"),AND(K798="Yes",OR(L798="Not required",AND(L798&lt;&gt;"Competence confirmed",M798=""))),AND(OR(L798="Competence confirmed",L798="Further support needed"),OR(N798="",O798="",P798="")),AND(L798="Further support needed",T798&lt;&gt;"Open"),X798="Check action details",AND(T798="Closed",OR(Q798="",R798="",P798=""))),"Check required fields/dates","Recorded - verify evidence")))</f>
        <v/>
      </c>
    </row>
    <row r="799" spans="1:25" ht="32" customHeight="1">
      <c r="A799" s="6"/>
      <c r="B799" s="6"/>
      <c r="C799" s="6"/>
      <c r="D799" s="6"/>
      <c r="E799" s="6"/>
      <c r="F799" s="6"/>
      <c r="G799" s="6"/>
      <c r="H799" s="7"/>
      <c r="I799" s="7"/>
      <c r="J799" s="7"/>
      <c r="K799" s="6"/>
      <c r="L799" s="6"/>
      <c r="M799" s="7"/>
      <c r="N799" s="7"/>
      <c r="O799" s="6"/>
      <c r="P799" s="6"/>
      <c r="Q799" s="6"/>
      <c r="R799" s="6"/>
      <c r="S799" s="7"/>
      <c r="T799" s="6"/>
      <c r="U799" s="8">
        <f>IF(OR(A799="",F799&lt;&gt;"Active"),"",IF(G799="Completed","Completed",IF(H799="","Missing deadline",IF(H799&lt;TODAY(),"Overdue learning",IF(H799&lt;=TODAY()+30,"Due within 30 days","Scheduled")))))</f>
        <v/>
      </c>
      <c r="V799" s="8">
        <f>IF(OR(A799="",F799&lt;&gt;"Active"),"",IF(G799&lt;&gt;"Completed","Not yet completed",IF(J799="","Missing review date",IF(J799&lt;TODAY(),"Review overdue",IF(J799&lt;=TODAY()+30,"Review within 30 days","Scheduled")))))</f>
        <v/>
      </c>
      <c r="W799" s="8">
        <f>IF(OR(A799="",F799&lt;&gt;"Active"),"",IF(K799="No","Not required",IF(K799&lt;&gt;"Yes","Check requirement",IF(L799="Further support needed","Competence concern",IF(L799="Competence confirmed","Confirmed",IF(M799="","Missing assessment due",IF(M799&lt;TODAY(),"Assessment overdue","Assessment outstanding")))))))</f>
        <v/>
      </c>
      <c r="X799" s="8">
        <f>IF(OR(A799="",F799&lt;&gt;"Active"),"",IF(T799="Closed","Closed",IF(AND(T799="Not needed",Q799="",R799="",S799=""),"No action",IF(OR(Q799="",R799="",S799="",T799&lt;&gt;"Open"),"Check action details",IF(S799&lt;TODAY(),"Action overdue","Action open")))))</f>
        <v/>
      </c>
      <c r="Y799" s="8">
        <f>IF(COUNTA(A799:T799)=0,"",IF(F799="Archived","Archived",IF(OR(A799="",B799="",C799="",D799="",E799="",F799&lt;&gt;"Active",COUNTIF(Roles,B799)=0,COUNTIF(Branches,C799)=0,COUNTIF(LearningStatuses,G799)=0,COUNTIF(AssessmentRequired,K799)=0,COUNTIF(AssessmentStatuses,L799)=0,COUNTIF(ActionStatuses,T799)=0,AND(H799&lt;&gt;"",NOT(ISNUMBER(H799))),AND(I799&lt;&gt;"",OR(NOT(ISNUMBER(I799)),I799&gt;TODAY())),AND(J799&lt;&gt;"",NOT(ISNUMBER(J799))),AND(M799&lt;&gt;"",NOT(ISNUMBER(M799))),AND(N799&lt;&gt;"",OR(NOT(ISNUMBER(N799)),N799&gt;TODAY())),AND(S799&lt;&gt;"",NOT(ISNUMBER(S799))),AND(G799="Completed",OR(I799="",P799="",J799="")),AND(G799&lt;&gt;"Completed",OR(I799&lt;&gt;"",H799="")),AND(K799="No",L799&lt;&gt;"Not required"),AND(K799="Yes",OR(L799="Not required",AND(L799&lt;&gt;"Competence confirmed",M799=""))),AND(OR(L799="Competence confirmed",L799="Further support needed"),OR(N799="",O799="",P799="")),AND(L799="Further support needed",T799&lt;&gt;"Open"),X799="Check action details",AND(T799="Closed",OR(Q799="",R799="",P799=""))),"Check required fields/dates","Recorded - verify evidence")))</f>
        <v/>
      </c>
    </row>
    <row r="800" spans="1:25" ht="32" customHeight="1">
      <c r="A800" s="6"/>
      <c r="B800" s="6"/>
      <c r="C800" s="6"/>
      <c r="D800" s="6"/>
      <c r="E800" s="6"/>
      <c r="F800" s="6"/>
      <c r="G800" s="6"/>
      <c r="H800" s="7"/>
      <c r="I800" s="7"/>
      <c r="J800" s="7"/>
      <c r="K800" s="6"/>
      <c r="L800" s="6"/>
      <c r="M800" s="7"/>
      <c r="N800" s="7"/>
      <c r="O800" s="6"/>
      <c r="P800" s="6"/>
      <c r="Q800" s="6"/>
      <c r="R800" s="6"/>
      <c r="S800" s="7"/>
      <c r="T800" s="6"/>
      <c r="U800" s="8">
        <f>IF(OR(A800="",F800&lt;&gt;"Active"),"",IF(G800="Completed","Completed",IF(H800="","Missing deadline",IF(H800&lt;TODAY(),"Overdue learning",IF(H800&lt;=TODAY()+30,"Due within 30 days","Scheduled")))))</f>
        <v/>
      </c>
      <c r="V800" s="8">
        <f>IF(OR(A800="",F800&lt;&gt;"Active"),"",IF(G800&lt;&gt;"Completed","Not yet completed",IF(J800="","Missing review date",IF(J800&lt;TODAY(),"Review overdue",IF(J800&lt;=TODAY()+30,"Review within 30 days","Scheduled")))))</f>
        <v/>
      </c>
      <c r="W800" s="8">
        <f>IF(OR(A800="",F800&lt;&gt;"Active"),"",IF(K800="No","Not required",IF(K800&lt;&gt;"Yes","Check requirement",IF(L800="Further support needed","Competence concern",IF(L800="Competence confirmed","Confirmed",IF(M800="","Missing assessment due",IF(M800&lt;TODAY(),"Assessment overdue","Assessment outstanding")))))))</f>
        <v/>
      </c>
      <c r="X800" s="8">
        <f>IF(OR(A800="",F800&lt;&gt;"Active"),"",IF(T800="Closed","Closed",IF(AND(T800="Not needed",Q800="",R800="",S800=""),"No action",IF(OR(Q800="",R800="",S800="",T800&lt;&gt;"Open"),"Check action details",IF(S800&lt;TODAY(),"Action overdue","Action open")))))</f>
        <v/>
      </c>
      <c r="Y800" s="8">
        <f>IF(COUNTA(A800:T800)=0,"",IF(F800="Archived","Archived",IF(OR(A800="",B800="",C800="",D800="",E800="",F800&lt;&gt;"Active",COUNTIF(Roles,B800)=0,COUNTIF(Branches,C800)=0,COUNTIF(LearningStatuses,G800)=0,COUNTIF(AssessmentRequired,K800)=0,COUNTIF(AssessmentStatuses,L800)=0,COUNTIF(ActionStatuses,T800)=0,AND(H800&lt;&gt;"",NOT(ISNUMBER(H800))),AND(I800&lt;&gt;"",OR(NOT(ISNUMBER(I800)),I800&gt;TODAY())),AND(J800&lt;&gt;"",NOT(ISNUMBER(J800))),AND(M800&lt;&gt;"",NOT(ISNUMBER(M800))),AND(N800&lt;&gt;"",OR(NOT(ISNUMBER(N800)),N800&gt;TODAY())),AND(S800&lt;&gt;"",NOT(ISNUMBER(S800))),AND(G800="Completed",OR(I800="",P800="",J800="")),AND(G800&lt;&gt;"Completed",OR(I800&lt;&gt;"",H800="")),AND(K800="No",L800&lt;&gt;"Not required"),AND(K800="Yes",OR(L800="Not required",AND(L800&lt;&gt;"Competence confirmed",M800=""))),AND(OR(L800="Competence confirmed",L800="Further support needed"),OR(N800="",O800="",P800="")),AND(L800="Further support needed",T800&lt;&gt;"Open"),X800="Check action details",AND(T800="Closed",OR(Q800="",R800="",P800=""))),"Check required fields/dates","Recorded - verify evidence")))</f>
        <v/>
      </c>
    </row>
    <row r="801" spans="1:25" ht="32" customHeight="1">
      <c r="A801" s="6"/>
      <c r="B801" s="6"/>
      <c r="C801" s="6"/>
      <c r="D801" s="6"/>
      <c r="E801" s="6"/>
      <c r="F801" s="6"/>
      <c r="G801" s="6"/>
      <c r="H801" s="7"/>
      <c r="I801" s="7"/>
      <c r="J801" s="7"/>
      <c r="K801" s="6"/>
      <c r="L801" s="6"/>
      <c r="M801" s="7"/>
      <c r="N801" s="7"/>
      <c r="O801" s="6"/>
      <c r="P801" s="6"/>
      <c r="Q801" s="6"/>
      <c r="R801" s="6"/>
      <c r="S801" s="7"/>
      <c r="T801" s="6"/>
      <c r="U801" s="8">
        <f>IF(OR(A801="",F801&lt;&gt;"Active"),"",IF(G801="Completed","Completed",IF(H801="","Missing deadline",IF(H801&lt;TODAY(),"Overdue learning",IF(H801&lt;=TODAY()+30,"Due within 30 days","Scheduled")))))</f>
        <v/>
      </c>
      <c r="V801" s="8">
        <f>IF(OR(A801="",F801&lt;&gt;"Active"),"",IF(G801&lt;&gt;"Completed","Not yet completed",IF(J801="","Missing review date",IF(J801&lt;TODAY(),"Review overdue",IF(J801&lt;=TODAY()+30,"Review within 30 days","Scheduled")))))</f>
        <v/>
      </c>
      <c r="W801" s="8">
        <f>IF(OR(A801="",F801&lt;&gt;"Active"),"",IF(K801="No","Not required",IF(K801&lt;&gt;"Yes","Check requirement",IF(L801="Further support needed","Competence concern",IF(L801="Competence confirmed","Confirmed",IF(M801="","Missing assessment due",IF(M801&lt;TODAY(),"Assessment overdue","Assessment outstanding")))))))</f>
        <v/>
      </c>
      <c r="X801" s="8">
        <f>IF(OR(A801="",F801&lt;&gt;"Active"),"",IF(T801="Closed","Closed",IF(AND(T801="Not needed",Q801="",R801="",S801=""),"No action",IF(OR(Q801="",R801="",S801="",T801&lt;&gt;"Open"),"Check action details",IF(S801&lt;TODAY(),"Action overdue","Action open")))))</f>
        <v/>
      </c>
      <c r="Y801" s="8">
        <f>IF(COUNTA(A801:T801)=0,"",IF(F801="Archived","Archived",IF(OR(A801="",B801="",C801="",D801="",E801="",F801&lt;&gt;"Active",COUNTIF(Roles,B801)=0,COUNTIF(Branches,C801)=0,COUNTIF(LearningStatuses,G801)=0,COUNTIF(AssessmentRequired,K801)=0,COUNTIF(AssessmentStatuses,L801)=0,COUNTIF(ActionStatuses,T801)=0,AND(H801&lt;&gt;"",NOT(ISNUMBER(H801))),AND(I801&lt;&gt;"",OR(NOT(ISNUMBER(I801)),I801&gt;TODAY())),AND(J801&lt;&gt;"",NOT(ISNUMBER(J801))),AND(M801&lt;&gt;"",NOT(ISNUMBER(M801))),AND(N801&lt;&gt;"",OR(NOT(ISNUMBER(N801)),N801&gt;TODAY())),AND(S801&lt;&gt;"",NOT(ISNUMBER(S801))),AND(G801="Completed",OR(I801="",P801="",J801="")),AND(G801&lt;&gt;"Completed",OR(I801&lt;&gt;"",H801="")),AND(K801="No",L801&lt;&gt;"Not required"),AND(K801="Yes",OR(L801="Not required",AND(L801&lt;&gt;"Competence confirmed",M801=""))),AND(OR(L801="Competence confirmed",L801="Further support needed"),OR(N801="",O801="",P801="")),AND(L801="Further support needed",T801&lt;&gt;"Open"),X801="Check action details",AND(T801="Closed",OR(Q801="",R801="",P801=""))),"Check required fields/dates","Recorded - verify evidence")))</f>
        <v/>
      </c>
    </row>
    <row r="802" spans="1:25" ht="32" customHeight="1">
      <c r="A802" s="6"/>
      <c r="B802" s="6"/>
      <c r="C802" s="6"/>
      <c r="D802" s="6"/>
      <c r="E802" s="6"/>
      <c r="F802" s="6"/>
      <c r="G802" s="6"/>
      <c r="H802" s="7"/>
      <c r="I802" s="7"/>
      <c r="J802" s="7"/>
      <c r="K802" s="6"/>
      <c r="L802" s="6"/>
      <c r="M802" s="7"/>
      <c r="N802" s="7"/>
      <c r="O802" s="6"/>
      <c r="P802" s="6"/>
      <c r="Q802" s="6"/>
      <c r="R802" s="6"/>
      <c r="S802" s="7"/>
      <c r="T802" s="6"/>
      <c r="U802" s="8">
        <f>IF(OR(A802="",F802&lt;&gt;"Active"),"",IF(G802="Completed","Completed",IF(H802="","Missing deadline",IF(H802&lt;TODAY(),"Overdue learning",IF(H802&lt;=TODAY()+30,"Due within 30 days","Scheduled")))))</f>
        <v/>
      </c>
      <c r="V802" s="8">
        <f>IF(OR(A802="",F802&lt;&gt;"Active"),"",IF(G802&lt;&gt;"Completed","Not yet completed",IF(J802="","Missing review date",IF(J802&lt;TODAY(),"Review overdue",IF(J802&lt;=TODAY()+30,"Review within 30 days","Scheduled")))))</f>
        <v/>
      </c>
      <c r="W802" s="8">
        <f>IF(OR(A802="",F802&lt;&gt;"Active"),"",IF(K802="No","Not required",IF(K802&lt;&gt;"Yes","Check requirement",IF(L802="Further support needed","Competence concern",IF(L802="Competence confirmed","Confirmed",IF(M802="","Missing assessment due",IF(M802&lt;TODAY(),"Assessment overdue","Assessment outstanding")))))))</f>
        <v/>
      </c>
      <c r="X802" s="8">
        <f>IF(OR(A802="",F802&lt;&gt;"Active"),"",IF(T802="Closed","Closed",IF(AND(T802="Not needed",Q802="",R802="",S802=""),"No action",IF(OR(Q802="",R802="",S802="",T802&lt;&gt;"Open"),"Check action details",IF(S802&lt;TODAY(),"Action overdue","Action open")))))</f>
        <v/>
      </c>
      <c r="Y802" s="8">
        <f>IF(COUNTA(A802:T802)=0,"",IF(F802="Archived","Archived",IF(OR(A802="",B802="",C802="",D802="",E802="",F802&lt;&gt;"Active",COUNTIF(Roles,B802)=0,COUNTIF(Branches,C802)=0,COUNTIF(LearningStatuses,G802)=0,COUNTIF(AssessmentRequired,K802)=0,COUNTIF(AssessmentStatuses,L802)=0,COUNTIF(ActionStatuses,T802)=0,AND(H802&lt;&gt;"",NOT(ISNUMBER(H802))),AND(I802&lt;&gt;"",OR(NOT(ISNUMBER(I802)),I802&gt;TODAY())),AND(J802&lt;&gt;"",NOT(ISNUMBER(J802))),AND(M802&lt;&gt;"",NOT(ISNUMBER(M802))),AND(N802&lt;&gt;"",OR(NOT(ISNUMBER(N802)),N802&gt;TODAY())),AND(S802&lt;&gt;"",NOT(ISNUMBER(S802))),AND(G802="Completed",OR(I802="",P802="",J802="")),AND(G802&lt;&gt;"Completed",OR(I802&lt;&gt;"",H802="")),AND(K802="No",L802&lt;&gt;"Not required"),AND(K802="Yes",OR(L802="Not required",AND(L802&lt;&gt;"Competence confirmed",M802=""))),AND(OR(L802="Competence confirmed",L802="Further support needed"),OR(N802="",O802="",P802="")),AND(L802="Further support needed",T802&lt;&gt;"Open"),X802="Check action details",AND(T802="Closed",OR(Q802="",R802="",P802=""))),"Check required fields/dates","Recorded - verify evidence")))</f>
        <v/>
      </c>
    </row>
    <row r="803" spans="1:25" ht="32" customHeight="1">
      <c r="A803" s="6"/>
      <c r="B803" s="6"/>
      <c r="C803" s="6"/>
      <c r="D803" s="6"/>
      <c r="E803" s="6"/>
      <c r="F803" s="6"/>
      <c r="G803" s="6"/>
      <c r="H803" s="7"/>
      <c r="I803" s="7"/>
      <c r="J803" s="7"/>
      <c r="K803" s="6"/>
      <c r="L803" s="6"/>
      <c r="M803" s="7"/>
      <c r="N803" s="7"/>
      <c r="O803" s="6"/>
      <c r="P803" s="6"/>
      <c r="Q803" s="6"/>
      <c r="R803" s="6"/>
      <c r="S803" s="7"/>
      <c r="T803" s="6"/>
      <c r="U803" s="8">
        <f>IF(OR(A803="",F803&lt;&gt;"Active"),"",IF(G803="Completed","Completed",IF(H803="","Missing deadline",IF(H803&lt;TODAY(),"Overdue learning",IF(H803&lt;=TODAY()+30,"Due within 30 days","Scheduled")))))</f>
        <v/>
      </c>
      <c r="V803" s="8">
        <f>IF(OR(A803="",F803&lt;&gt;"Active"),"",IF(G803&lt;&gt;"Completed","Not yet completed",IF(J803="","Missing review date",IF(J803&lt;TODAY(),"Review overdue",IF(J803&lt;=TODAY()+30,"Review within 30 days","Scheduled")))))</f>
        <v/>
      </c>
      <c r="W803" s="8">
        <f>IF(OR(A803="",F803&lt;&gt;"Active"),"",IF(K803="No","Not required",IF(K803&lt;&gt;"Yes","Check requirement",IF(L803="Further support needed","Competence concern",IF(L803="Competence confirmed","Confirmed",IF(M803="","Missing assessment due",IF(M803&lt;TODAY(),"Assessment overdue","Assessment outstanding")))))))</f>
        <v/>
      </c>
      <c r="X803" s="8">
        <f>IF(OR(A803="",F803&lt;&gt;"Active"),"",IF(T803="Closed","Closed",IF(AND(T803="Not needed",Q803="",R803="",S803=""),"No action",IF(OR(Q803="",R803="",S803="",T803&lt;&gt;"Open"),"Check action details",IF(S803&lt;TODAY(),"Action overdue","Action open")))))</f>
        <v/>
      </c>
      <c r="Y803" s="8">
        <f>IF(COUNTA(A803:T803)=0,"",IF(F803="Archived","Archived",IF(OR(A803="",B803="",C803="",D803="",E803="",F803&lt;&gt;"Active",COUNTIF(Roles,B803)=0,COUNTIF(Branches,C803)=0,COUNTIF(LearningStatuses,G803)=0,COUNTIF(AssessmentRequired,K803)=0,COUNTIF(AssessmentStatuses,L803)=0,COUNTIF(ActionStatuses,T803)=0,AND(H803&lt;&gt;"",NOT(ISNUMBER(H803))),AND(I803&lt;&gt;"",OR(NOT(ISNUMBER(I803)),I803&gt;TODAY())),AND(J803&lt;&gt;"",NOT(ISNUMBER(J803))),AND(M803&lt;&gt;"",NOT(ISNUMBER(M803))),AND(N803&lt;&gt;"",OR(NOT(ISNUMBER(N803)),N803&gt;TODAY())),AND(S803&lt;&gt;"",NOT(ISNUMBER(S803))),AND(G803="Completed",OR(I803="",P803="",J803="")),AND(G803&lt;&gt;"Completed",OR(I803&lt;&gt;"",H803="")),AND(K803="No",L803&lt;&gt;"Not required"),AND(K803="Yes",OR(L803="Not required",AND(L803&lt;&gt;"Competence confirmed",M803=""))),AND(OR(L803="Competence confirmed",L803="Further support needed"),OR(N803="",O803="",P803="")),AND(L803="Further support needed",T803&lt;&gt;"Open"),X803="Check action details",AND(T803="Closed",OR(Q803="",R803="",P803=""))),"Check required fields/dates","Recorded - verify evidence")))</f>
        <v/>
      </c>
    </row>
    <row r="804" spans="1:25" ht="32" customHeight="1">
      <c r="A804" s="6"/>
      <c r="B804" s="6"/>
      <c r="C804" s="6"/>
      <c r="D804" s="6"/>
      <c r="E804" s="6"/>
      <c r="F804" s="6"/>
      <c r="G804" s="6"/>
      <c r="H804" s="7"/>
      <c r="I804" s="7"/>
      <c r="J804" s="7"/>
      <c r="K804" s="6"/>
      <c r="L804" s="6"/>
      <c r="M804" s="7"/>
      <c r="N804" s="7"/>
      <c r="O804" s="6"/>
      <c r="P804" s="6"/>
      <c r="Q804" s="6"/>
      <c r="R804" s="6"/>
      <c r="S804" s="7"/>
      <c r="T804" s="6"/>
      <c r="U804" s="8">
        <f>IF(OR(A804="",F804&lt;&gt;"Active"),"",IF(G804="Completed","Completed",IF(H804="","Missing deadline",IF(H804&lt;TODAY(),"Overdue learning",IF(H804&lt;=TODAY()+30,"Due within 30 days","Scheduled")))))</f>
        <v/>
      </c>
      <c r="V804" s="8">
        <f>IF(OR(A804="",F804&lt;&gt;"Active"),"",IF(G804&lt;&gt;"Completed","Not yet completed",IF(J804="","Missing review date",IF(J804&lt;TODAY(),"Review overdue",IF(J804&lt;=TODAY()+30,"Review within 30 days","Scheduled")))))</f>
        <v/>
      </c>
      <c r="W804" s="8">
        <f>IF(OR(A804="",F804&lt;&gt;"Active"),"",IF(K804="No","Not required",IF(K804&lt;&gt;"Yes","Check requirement",IF(L804="Further support needed","Competence concern",IF(L804="Competence confirmed","Confirmed",IF(M804="","Missing assessment due",IF(M804&lt;TODAY(),"Assessment overdue","Assessment outstanding")))))))</f>
        <v/>
      </c>
      <c r="X804" s="8">
        <f>IF(OR(A804="",F804&lt;&gt;"Active"),"",IF(T804="Closed","Closed",IF(AND(T804="Not needed",Q804="",R804="",S804=""),"No action",IF(OR(Q804="",R804="",S804="",T804&lt;&gt;"Open"),"Check action details",IF(S804&lt;TODAY(),"Action overdue","Action open")))))</f>
        <v/>
      </c>
      <c r="Y804" s="8">
        <f>IF(COUNTA(A804:T804)=0,"",IF(F804="Archived","Archived",IF(OR(A804="",B804="",C804="",D804="",E804="",F804&lt;&gt;"Active",COUNTIF(Roles,B804)=0,COUNTIF(Branches,C804)=0,COUNTIF(LearningStatuses,G804)=0,COUNTIF(AssessmentRequired,K804)=0,COUNTIF(AssessmentStatuses,L804)=0,COUNTIF(ActionStatuses,T804)=0,AND(H804&lt;&gt;"",NOT(ISNUMBER(H804))),AND(I804&lt;&gt;"",OR(NOT(ISNUMBER(I804)),I804&gt;TODAY())),AND(J804&lt;&gt;"",NOT(ISNUMBER(J804))),AND(M804&lt;&gt;"",NOT(ISNUMBER(M804))),AND(N804&lt;&gt;"",OR(NOT(ISNUMBER(N804)),N804&gt;TODAY())),AND(S804&lt;&gt;"",NOT(ISNUMBER(S804))),AND(G804="Completed",OR(I804="",P804="",J804="")),AND(G804&lt;&gt;"Completed",OR(I804&lt;&gt;"",H804="")),AND(K804="No",L804&lt;&gt;"Not required"),AND(K804="Yes",OR(L804="Not required",AND(L804&lt;&gt;"Competence confirmed",M804=""))),AND(OR(L804="Competence confirmed",L804="Further support needed"),OR(N804="",O804="",P804="")),AND(L804="Further support needed",T804&lt;&gt;"Open"),X804="Check action details",AND(T804="Closed",OR(Q804="",R804="",P804=""))),"Check required fields/dates","Recorded - verify evidence")))</f>
        <v/>
      </c>
    </row>
    <row r="805" spans="1:25" ht="32" customHeight="1">
      <c r="A805" s="6"/>
      <c r="B805" s="6"/>
      <c r="C805" s="6"/>
      <c r="D805" s="6"/>
      <c r="E805" s="6"/>
      <c r="F805" s="6"/>
      <c r="G805" s="6"/>
      <c r="H805" s="7"/>
      <c r="I805" s="7"/>
      <c r="J805" s="7"/>
      <c r="K805" s="6"/>
      <c r="L805" s="6"/>
      <c r="M805" s="7"/>
      <c r="N805" s="7"/>
      <c r="O805" s="6"/>
      <c r="P805" s="6"/>
      <c r="Q805" s="6"/>
      <c r="R805" s="6"/>
      <c r="S805" s="7"/>
      <c r="T805" s="6"/>
      <c r="U805" s="8">
        <f>IF(OR(A805="",F805&lt;&gt;"Active"),"",IF(G805="Completed","Completed",IF(H805="","Missing deadline",IF(H805&lt;TODAY(),"Overdue learning",IF(H805&lt;=TODAY()+30,"Due within 30 days","Scheduled")))))</f>
        <v/>
      </c>
      <c r="V805" s="8">
        <f>IF(OR(A805="",F805&lt;&gt;"Active"),"",IF(G805&lt;&gt;"Completed","Not yet completed",IF(J805="","Missing review date",IF(J805&lt;TODAY(),"Review overdue",IF(J805&lt;=TODAY()+30,"Review within 30 days","Scheduled")))))</f>
        <v/>
      </c>
      <c r="W805" s="8">
        <f>IF(OR(A805="",F805&lt;&gt;"Active"),"",IF(K805="No","Not required",IF(K805&lt;&gt;"Yes","Check requirement",IF(L805="Further support needed","Competence concern",IF(L805="Competence confirmed","Confirmed",IF(M805="","Missing assessment due",IF(M805&lt;TODAY(),"Assessment overdue","Assessment outstanding")))))))</f>
        <v/>
      </c>
      <c r="X805" s="8">
        <f>IF(OR(A805="",F805&lt;&gt;"Active"),"",IF(T805="Closed","Closed",IF(AND(T805="Not needed",Q805="",R805="",S805=""),"No action",IF(OR(Q805="",R805="",S805="",T805&lt;&gt;"Open"),"Check action details",IF(S805&lt;TODAY(),"Action overdue","Action open")))))</f>
        <v/>
      </c>
      <c r="Y805" s="8">
        <f>IF(COUNTA(A805:T805)=0,"",IF(F805="Archived","Archived",IF(OR(A805="",B805="",C805="",D805="",E805="",F805&lt;&gt;"Active",COUNTIF(Roles,B805)=0,COUNTIF(Branches,C805)=0,COUNTIF(LearningStatuses,G805)=0,COUNTIF(AssessmentRequired,K805)=0,COUNTIF(AssessmentStatuses,L805)=0,COUNTIF(ActionStatuses,T805)=0,AND(H805&lt;&gt;"",NOT(ISNUMBER(H805))),AND(I805&lt;&gt;"",OR(NOT(ISNUMBER(I805)),I805&gt;TODAY())),AND(J805&lt;&gt;"",NOT(ISNUMBER(J805))),AND(M805&lt;&gt;"",NOT(ISNUMBER(M805))),AND(N805&lt;&gt;"",OR(NOT(ISNUMBER(N805)),N805&gt;TODAY())),AND(S805&lt;&gt;"",NOT(ISNUMBER(S805))),AND(G805="Completed",OR(I805="",P805="",J805="")),AND(G805&lt;&gt;"Completed",OR(I805&lt;&gt;"",H805="")),AND(K805="No",L805&lt;&gt;"Not required"),AND(K805="Yes",OR(L805="Not required",AND(L805&lt;&gt;"Competence confirmed",M805=""))),AND(OR(L805="Competence confirmed",L805="Further support needed"),OR(N805="",O805="",P805="")),AND(L805="Further support needed",T805&lt;&gt;"Open"),X805="Check action details",AND(T805="Closed",OR(Q805="",R805="",P805=""))),"Check required fields/dates","Recorded - verify evidence")))</f>
        <v/>
      </c>
    </row>
    <row r="806" spans="1:25" ht="32" customHeight="1">
      <c r="A806" s="6"/>
      <c r="B806" s="6"/>
      <c r="C806" s="6"/>
      <c r="D806" s="6"/>
      <c r="E806" s="6"/>
      <c r="F806" s="6"/>
      <c r="G806" s="6"/>
      <c r="H806" s="7"/>
      <c r="I806" s="7"/>
      <c r="J806" s="7"/>
      <c r="K806" s="6"/>
      <c r="L806" s="6"/>
      <c r="M806" s="7"/>
      <c r="N806" s="7"/>
      <c r="O806" s="6"/>
      <c r="P806" s="6"/>
      <c r="Q806" s="6"/>
      <c r="R806" s="6"/>
      <c r="S806" s="7"/>
      <c r="T806" s="6"/>
      <c r="U806" s="8">
        <f>IF(OR(A806="",F806&lt;&gt;"Active"),"",IF(G806="Completed","Completed",IF(H806="","Missing deadline",IF(H806&lt;TODAY(),"Overdue learning",IF(H806&lt;=TODAY()+30,"Due within 30 days","Scheduled")))))</f>
        <v/>
      </c>
      <c r="V806" s="8">
        <f>IF(OR(A806="",F806&lt;&gt;"Active"),"",IF(G806&lt;&gt;"Completed","Not yet completed",IF(J806="","Missing review date",IF(J806&lt;TODAY(),"Review overdue",IF(J806&lt;=TODAY()+30,"Review within 30 days","Scheduled")))))</f>
        <v/>
      </c>
      <c r="W806" s="8">
        <f>IF(OR(A806="",F806&lt;&gt;"Active"),"",IF(K806="No","Not required",IF(K806&lt;&gt;"Yes","Check requirement",IF(L806="Further support needed","Competence concern",IF(L806="Competence confirmed","Confirmed",IF(M806="","Missing assessment due",IF(M806&lt;TODAY(),"Assessment overdue","Assessment outstanding")))))))</f>
        <v/>
      </c>
      <c r="X806" s="8">
        <f>IF(OR(A806="",F806&lt;&gt;"Active"),"",IF(T806="Closed","Closed",IF(AND(T806="Not needed",Q806="",R806="",S806=""),"No action",IF(OR(Q806="",R806="",S806="",T806&lt;&gt;"Open"),"Check action details",IF(S806&lt;TODAY(),"Action overdue","Action open")))))</f>
        <v/>
      </c>
      <c r="Y806" s="8">
        <f>IF(COUNTA(A806:T806)=0,"",IF(F806="Archived","Archived",IF(OR(A806="",B806="",C806="",D806="",E806="",F806&lt;&gt;"Active",COUNTIF(Roles,B806)=0,COUNTIF(Branches,C806)=0,COUNTIF(LearningStatuses,G806)=0,COUNTIF(AssessmentRequired,K806)=0,COUNTIF(AssessmentStatuses,L806)=0,COUNTIF(ActionStatuses,T806)=0,AND(H806&lt;&gt;"",NOT(ISNUMBER(H806))),AND(I806&lt;&gt;"",OR(NOT(ISNUMBER(I806)),I806&gt;TODAY())),AND(J806&lt;&gt;"",NOT(ISNUMBER(J806))),AND(M806&lt;&gt;"",NOT(ISNUMBER(M806))),AND(N806&lt;&gt;"",OR(NOT(ISNUMBER(N806)),N806&gt;TODAY())),AND(S806&lt;&gt;"",NOT(ISNUMBER(S806))),AND(G806="Completed",OR(I806="",P806="",J806="")),AND(G806&lt;&gt;"Completed",OR(I806&lt;&gt;"",H806="")),AND(K806="No",L806&lt;&gt;"Not required"),AND(K806="Yes",OR(L806="Not required",AND(L806&lt;&gt;"Competence confirmed",M806=""))),AND(OR(L806="Competence confirmed",L806="Further support needed"),OR(N806="",O806="",P806="")),AND(L806="Further support needed",T806&lt;&gt;"Open"),X806="Check action details",AND(T806="Closed",OR(Q806="",R806="",P806=""))),"Check required fields/dates","Recorded - verify evidence")))</f>
        <v/>
      </c>
    </row>
    <row r="807" spans="1:25" ht="32" customHeight="1">
      <c r="A807" s="6"/>
      <c r="B807" s="6"/>
      <c r="C807" s="6"/>
      <c r="D807" s="6"/>
      <c r="E807" s="6"/>
      <c r="F807" s="6"/>
      <c r="G807" s="6"/>
      <c r="H807" s="7"/>
      <c r="I807" s="7"/>
      <c r="J807" s="7"/>
      <c r="K807" s="6"/>
      <c r="L807" s="6"/>
      <c r="M807" s="7"/>
      <c r="N807" s="7"/>
      <c r="O807" s="6"/>
      <c r="P807" s="6"/>
      <c r="Q807" s="6"/>
      <c r="R807" s="6"/>
      <c r="S807" s="7"/>
      <c r="T807" s="6"/>
      <c r="U807" s="8">
        <f>IF(OR(A807="",F807&lt;&gt;"Active"),"",IF(G807="Completed","Completed",IF(H807="","Missing deadline",IF(H807&lt;TODAY(),"Overdue learning",IF(H807&lt;=TODAY()+30,"Due within 30 days","Scheduled")))))</f>
        <v/>
      </c>
      <c r="V807" s="8">
        <f>IF(OR(A807="",F807&lt;&gt;"Active"),"",IF(G807&lt;&gt;"Completed","Not yet completed",IF(J807="","Missing review date",IF(J807&lt;TODAY(),"Review overdue",IF(J807&lt;=TODAY()+30,"Review within 30 days","Scheduled")))))</f>
        <v/>
      </c>
      <c r="W807" s="8">
        <f>IF(OR(A807="",F807&lt;&gt;"Active"),"",IF(K807="No","Not required",IF(K807&lt;&gt;"Yes","Check requirement",IF(L807="Further support needed","Competence concern",IF(L807="Competence confirmed","Confirmed",IF(M807="","Missing assessment due",IF(M807&lt;TODAY(),"Assessment overdue","Assessment outstanding")))))))</f>
        <v/>
      </c>
      <c r="X807" s="8">
        <f>IF(OR(A807="",F807&lt;&gt;"Active"),"",IF(T807="Closed","Closed",IF(AND(T807="Not needed",Q807="",R807="",S807=""),"No action",IF(OR(Q807="",R807="",S807="",T807&lt;&gt;"Open"),"Check action details",IF(S807&lt;TODAY(),"Action overdue","Action open")))))</f>
        <v/>
      </c>
      <c r="Y807" s="8">
        <f>IF(COUNTA(A807:T807)=0,"",IF(F807="Archived","Archived",IF(OR(A807="",B807="",C807="",D807="",E807="",F807&lt;&gt;"Active",COUNTIF(Roles,B807)=0,COUNTIF(Branches,C807)=0,COUNTIF(LearningStatuses,G807)=0,COUNTIF(AssessmentRequired,K807)=0,COUNTIF(AssessmentStatuses,L807)=0,COUNTIF(ActionStatuses,T807)=0,AND(H807&lt;&gt;"",NOT(ISNUMBER(H807))),AND(I807&lt;&gt;"",OR(NOT(ISNUMBER(I807)),I807&gt;TODAY())),AND(J807&lt;&gt;"",NOT(ISNUMBER(J807))),AND(M807&lt;&gt;"",NOT(ISNUMBER(M807))),AND(N807&lt;&gt;"",OR(NOT(ISNUMBER(N807)),N807&gt;TODAY())),AND(S807&lt;&gt;"",NOT(ISNUMBER(S807))),AND(G807="Completed",OR(I807="",P807="",J807="")),AND(G807&lt;&gt;"Completed",OR(I807&lt;&gt;"",H807="")),AND(K807="No",L807&lt;&gt;"Not required"),AND(K807="Yes",OR(L807="Not required",AND(L807&lt;&gt;"Competence confirmed",M807=""))),AND(OR(L807="Competence confirmed",L807="Further support needed"),OR(N807="",O807="",P807="")),AND(L807="Further support needed",T807&lt;&gt;"Open"),X807="Check action details",AND(T807="Closed",OR(Q807="",R807="",P807=""))),"Check required fields/dates","Recorded - verify evidence")))</f>
        <v/>
      </c>
    </row>
    <row r="808" spans="1:25" ht="32" customHeight="1">
      <c r="A808" s="6"/>
      <c r="B808" s="6"/>
      <c r="C808" s="6"/>
      <c r="D808" s="6"/>
      <c r="E808" s="6"/>
      <c r="F808" s="6"/>
      <c r="G808" s="6"/>
      <c r="H808" s="7"/>
      <c r="I808" s="7"/>
      <c r="J808" s="7"/>
      <c r="K808" s="6"/>
      <c r="L808" s="6"/>
      <c r="M808" s="7"/>
      <c r="N808" s="7"/>
      <c r="O808" s="6"/>
      <c r="P808" s="6"/>
      <c r="Q808" s="6"/>
      <c r="R808" s="6"/>
      <c r="S808" s="7"/>
      <c r="T808" s="6"/>
      <c r="U808" s="8">
        <f>IF(OR(A808="",F808&lt;&gt;"Active"),"",IF(G808="Completed","Completed",IF(H808="","Missing deadline",IF(H808&lt;TODAY(),"Overdue learning",IF(H808&lt;=TODAY()+30,"Due within 30 days","Scheduled")))))</f>
        <v/>
      </c>
      <c r="V808" s="8">
        <f>IF(OR(A808="",F808&lt;&gt;"Active"),"",IF(G808&lt;&gt;"Completed","Not yet completed",IF(J808="","Missing review date",IF(J808&lt;TODAY(),"Review overdue",IF(J808&lt;=TODAY()+30,"Review within 30 days","Scheduled")))))</f>
        <v/>
      </c>
      <c r="W808" s="8">
        <f>IF(OR(A808="",F808&lt;&gt;"Active"),"",IF(K808="No","Not required",IF(K808&lt;&gt;"Yes","Check requirement",IF(L808="Further support needed","Competence concern",IF(L808="Competence confirmed","Confirmed",IF(M808="","Missing assessment due",IF(M808&lt;TODAY(),"Assessment overdue","Assessment outstanding")))))))</f>
        <v/>
      </c>
      <c r="X808" s="8">
        <f>IF(OR(A808="",F808&lt;&gt;"Active"),"",IF(T808="Closed","Closed",IF(AND(T808="Not needed",Q808="",R808="",S808=""),"No action",IF(OR(Q808="",R808="",S808="",T808&lt;&gt;"Open"),"Check action details",IF(S808&lt;TODAY(),"Action overdue","Action open")))))</f>
        <v/>
      </c>
      <c r="Y808" s="8">
        <f>IF(COUNTA(A808:T808)=0,"",IF(F808="Archived","Archived",IF(OR(A808="",B808="",C808="",D808="",E808="",F808&lt;&gt;"Active",COUNTIF(Roles,B808)=0,COUNTIF(Branches,C808)=0,COUNTIF(LearningStatuses,G808)=0,COUNTIF(AssessmentRequired,K808)=0,COUNTIF(AssessmentStatuses,L808)=0,COUNTIF(ActionStatuses,T808)=0,AND(H808&lt;&gt;"",NOT(ISNUMBER(H808))),AND(I808&lt;&gt;"",OR(NOT(ISNUMBER(I808)),I808&gt;TODAY())),AND(J808&lt;&gt;"",NOT(ISNUMBER(J808))),AND(M808&lt;&gt;"",NOT(ISNUMBER(M808))),AND(N808&lt;&gt;"",OR(NOT(ISNUMBER(N808)),N808&gt;TODAY())),AND(S808&lt;&gt;"",NOT(ISNUMBER(S808))),AND(G808="Completed",OR(I808="",P808="",J808="")),AND(G808&lt;&gt;"Completed",OR(I808&lt;&gt;"",H808="")),AND(K808="No",L808&lt;&gt;"Not required"),AND(K808="Yes",OR(L808="Not required",AND(L808&lt;&gt;"Competence confirmed",M808=""))),AND(OR(L808="Competence confirmed",L808="Further support needed"),OR(N808="",O808="",P808="")),AND(L808="Further support needed",T808&lt;&gt;"Open"),X808="Check action details",AND(T808="Closed",OR(Q808="",R808="",P808=""))),"Check required fields/dates","Recorded - verify evidence")))</f>
        <v/>
      </c>
    </row>
    <row r="809" spans="1:25" ht="32" customHeight="1">
      <c r="A809" s="6"/>
      <c r="B809" s="6"/>
      <c r="C809" s="6"/>
      <c r="D809" s="6"/>
      <c r="E809" s="6"/>
      <c r="F809" s="6"/>
      <c r="G809" s="6"/>
      <c r="H809" s="7"/>
      <c r="I809" s="7"/>
      <c r="J809" s="7"/>
      <c r="K809" s="6"/>
      <c r="L809" s="6"/>
      <c r="M809" s="7"/>
      <c r="N809" s="7"/>
      <c r="O809" s="6"/>
      <c r="P809" s="6"/>
      <c r="Q809" s="6"/>
      <c r="R809" s="6"/>
      <c r="S809" s="7"/>
      <c r="T809" s="6"/>
      <c r="U809" s="8">
        <f>IF(OR(A809="",F809&lt;&gt;"Active"),"",IF(G809="Completed","Completed",IF(H809="","Missing deadline",IF(H809&lt;TODAY(),"Overdue learning",IF(H809&lt;=TODAY()+30,"Due within 30 days","Scheduled")))))</f>
        <v/>
      </c>
      <c r="V809" s="8">
        <f>IF(OR(A809="",F809&lt;&gt;"Active"),"",IF(G809&lt;&gt;"Completed","Not yet completed",IF(J809="","Missing review date",IF(J809&lt;TODAY(),"Review overdue",IF(J809&lt;=TODAY()+30,"Review within 30 days","Scheduled")))))</f>
        <v/>
      </c>
      <c r="W809" s="8">
        <f>IF(OR(A809="",F809&lt;&gt;"Active"),"",IF(K809="No","Not required",IF(K809&lt;&gt;"Yes","Check requirement",IF(L809="Further support needed","Competence concern",IF(L809="Competence confirmed","Confirmed",IF(M809="","Missing assessment due",IF(M809&lt;TODAY(),"Assessment overdue","Assessment outstanding")))))))</f>
        <v/>
      </c>
      <c r="X809" s="8">
        <f>IF(OR(A809="",F809&lt;&gt;"Active"),"",IF(T809="Closed","Closed",IF(AND(T809="Not needed",Q809="",R809="",S809=""),"No action",IF(OR(Q809="",R809="",S809="",T809&lt;&gt;"Open"),"Check action details",IF(S809&lt;TODAY(),"Action overdue","Action open")))))</f>
        <v/>
      </c>
      <c r="Y809" s="8">
        <f>IF(COUNTA(A809:T809)=0,"",IF(F809="Archived","Archived",IF(OR(A809="",B809="",C809="",D809="",E809="",F809&lt;&gt;"Active",COUNTIF(Roles,B809)=0,COUNTIF(Branches,C809)=0,COUNTIF(LearningStatuses,G809)=0,COUNTIF(AssessmentRequired,K809)=0,COUNTIF(AssessmentStatuses,L809)=0,COUNTIF(ActionStatuses,T809)=0,AND(H809&lt;&gt;"",NOT(ISNUMBER(H809))),AND(I809&lt;&gt;"",OR(NOT(ISNUMBER(I809)),I809&gt;TODAY())),AND(J809&lt;&gt;"",NOT(ISNUMBER(J809))),AND(M809&lt;&gt;"",NOT(ISNUMBER(M809))),AND(N809&lt;&gt;"",OR(NOT(ISNUMBER(N809)),N809&gt;TODAY())),AND(S809&lt;&gt;"",NOT(ISNUMBER(S809))),AND(G809="Completed",OR(I809="",P809="",J809="")),AND(G809&lt;&gt;"Completed",OR(I809&lt;&gt;"",H809="")),AND(K809="No",L809&lt;&gt;"Not required"),AND(K809="Yes",OR(L809="Not required",AND(L809&lt;&gt;"Competence confirmed",M809=""))),AND(OR(L809="Competence confirmed",L809="Further support needed"),OR(N809="",O809="",P809="")),AND(L809="Further support needed",T809&lt;&gt;"Open"),X809="Check action details",AND(T809="Closed",OR(Q809="",R809="",P809=""))),"Check required fields/dates","Recorded - verify evidence")))</f>
        <v/>
      </c>
    </row>
    <row r="810" spans="1:25" ht="32" customHeight="1">
      <c r="A810" s="6"/>
      <c r="B810" s="6"/>
      <c r="C810" s="6"/>
      <c r="D810" s="6"/>
      <c r="E810" s="6"/>
      <c r="F810" s="6"/>
      <c r="G810" s="6"/>
      <c r="H810" s="7"/>
      <c r="I810" s="7"/>
      <c r="J810" s="7"/>
      <c r="K810" s="6"/>
      <c r="L810" s="6"/>
      <c r="M810" s="7"/>
      <c r="N810" s="7"/>
      <c r="O810" s="6"/>
      <c r="P810" s="6"/>
      <c r="Q810" s="6"/>
      <c r="R810" s="6"/>
      <c r="S810" s="7"/>
      <c r="T810" s="6"/>
      <c r="U810" s="8">
        <f>IF(OR(A810="",F810&lt;&gt;"Active"),"",IF(G810="Completed","Completed",IF(H810="","Missing deadline",IF(H810&lt;TODAY(),"Overdue learning",IF(H810&lt;=TODAY()+30,"Due within 30 days","Scheduled")))))</f>
        <v/>
      </c>
      <c r="V810" s="8">
        <f>IF(OR(A810="",F810&lt;&gt;"Active"),"",IF(G810&lt;&gt;"Completed","Not yet completed",IF(J810="","Missing review date",IF(J810&lt;TODAY(),"Review overdue",IF(J810&lt;=TODAY()+30,"Review within 30 days","Scheduled")))))</f>
        <v/>
      </c>
      <c r="W810" s="8">
        <f>IF(OR(A810="",F810&lt;&gt;"Active"),"",IF(K810="No","Not required",IF(K810&lt;&gt;"Yes","Check requirement",IF(L810="Further support needed","Competence concern",IF(L810="Competence confirmed","Confirmed",IF(M810="","Missing assessment due",IF(M810&lt;TODAY(),"Assessment overdue","Assessment outstanding")))))))</f>
        <v/>
      </c>
      <c r="X810" s="8">
        <f>IF(OR(A810="",F810&lt;&gt;"Active"),"",IF(T810="Closed","Closed",IF(AND(T810="Not needed",Q810="",R810="",S810=""),"No action",IF(OR(Q810="",R810="",S810="",T810&lt;&gt;"Open"),"Check action details",IF(S810&lt;TODAY(),"Action overdue","Action open")))))</f>
        <v/>
      </c>
      <c r="Y810" s="8">
        <f>IF(COUNTA(A810:T810)=0,"",IF(F810="Archived","Archived",IF(OR(A810="",B810="",C810="",D810="",E810="",F810&lt;&gt;"Active",COUNTIF(Roles,B810)=0,COUNTIF(Branches,C810)=0,COUNTIF(LearningStatuses,G810)=0,COUNTIF(AssessmentRequired,K810)=0,COUNTIF(AssessmentStatuses,L810)=0,COUNTIF(ActionStatuses,T810)=0,AND(H810&lt;&gt;"",NOT(ISNUMBER(H810))),AND(I810&lt;&gt;"",OR(NOT(ISNUMBER(I810)),I810&gt;TODAY())),AND(J810&lt;&gt;"",NOT(ISNUMBER(J810))),AND(M810&lt;&gt;"",NOT(ISNUMBER(M810))),AND(N810&lt;&gt;"",OR(NOT(ISNUMBER(N810)),N810&gt;TODAY())),AND(S810&lt;&gt;"",NOT(ISNUMBER(S810))),AND(G810="Completed",OR(I810="",P810="",J810="")),AND(G810&lt;&gt;"Completed",OR(I810&lt;&gt;"",H810="")),AND(K810="No",L810&lt;&gt;"Not required"),AND(K810="Yes",OR(L810="Not required",AND(L810&lt;&gt;"Competence confirmed",M810=""))),AND(OR(L810="Competence confirmed",L810="Further support needed"),OR(N810="",O810="",P810="")),AND(L810="Further support needed",T810&lt;&gt;"Open"),X810="Check action details",AND(T810="Closed",OR(Q810="",R810="",P810=""))),"Check required fields/dates","Recorded - verify evidence")))</f>
        <v/>
      </c>
    </row>
    <row r="811" spans="1:25" ht="32" customHeight="1">
      <c r="A811" s="6"/>
      <c r="B811" s="6"/>
      <c r="C811" s="6"/>
      <c r="D811" s="6"/>
      <c r="E811" s="6"/>
      <c r="F811" s="6"/>
      <c r="G811" s="6"/>
      <c r="H811" s="7"/>
      <c r="I811" s="7"/>
      <c r="J811" s="7"/>
      <c r="K811" s="6"/>
      <c r="L811" s="6"/>
      <c r="M811" s="7"/>
      <c r="N811" s="7"/>
      <c r="O811" s="6"/>
      <c r="P811" s="6"/>
      <c r="Q811" s="6"/>
      <c r="R811" s="6"/>
      <c r="S811" s="7"/>
      <c r="T811" s="6"/>
      <c r="U811" s="8">
        <f>IF(OR(A811="",F811&lt;&gt;"Active"),"",IF(G811="Completed","Completed",IF(H811="","Missing deadline",IF(H811&lt;TODAY(),"Overdue learning",IF(H811&lt;=TODAY()+30,"Due within 30 days","Scheduled")))))</f>
        <v/>
      </c>
      <c r="V811" s="8">
        <f>IF(OR(A811="",F811&lt;&gt;"Active"),"",IF(G811&lt;&gt;"Completed","Not yet completed",IF(J811="","Missing review date",IF(J811&lt;TODAY(),"Review overdue",IF(J811&lt;=TODAY()+30,"Review within 30 days","Scheduled")))))</f>
        <v/>
      </c>
      <c r="W811" s="8">
        <f>IF(OR(A811="",F811&lt;&gt;"Active"),"",IF(K811="No","Not required",IF(K811&lt;&gt;"Yes","Check requirement",IF(L811="Further support needed","Competence concern",IF(L811="Competence confirmed","Confirmed",IF(M811="","Missing assessment due",IF(M811&lt;TODAY(),"Assessment overdue","Assessment outstanding")))))))</f>
        <v/>
      </c>
      <c r="X811" s="8">
        <f>IF(OR(A811="",F811&lt;&gt;"Active"),"",IF(T811="Closed","Closed",IF(AND(T811="Not needed",Q811="",R811="",S811=""),"No action",IF(OR(Q811="",R811="",S811="",T811&lt;&gt;"Open"),"Check action details",IF(S811&lt;TODAY(),"Action overdue","Action open")))))</f>
        <v/>
      </c>
      <c r="Y811" s="8">
        <f>IF(COUNTA(A811:T811)=0,"",IF(F811="Archived","Archived",IF(OR(A811="",B811="",C811="",D811="",E811="",F811&lt;&gt;"Active",COUNTIF(Roles,B811)=0,COUNTIF(Branches,C811)=0,COUNTIF(LearningStatuses,G811)=0,COUNTIF(AssessmentRequired,K811)=0,COUNTIF(AssessmentStatuses,L811)=0,COUNTIF(ActionStatuses,T811)=0,AND(H811&lt;&gt;"",NOT(ISNUMBER(H811))),AND(I811&lt;&gt;"",OR(NOT(ISNUMBER(I811)),I811&gt;TODAY())),AND(J811&lt;&gt;"",NOT(ISNUMBER(J811))),AND(M811&lt;&gt;"",NOT(ISNUMBER(M811))),AND(N811&lt;&gt;"",OR(NOT(ISNUMBER(N811)),N811&gt;TODAY())),AND(S811&lt;&gt;"",NOT(ISNUMBER(S811))),AND(G811="Completed",OR(I811="",P811="",J811="")),AND(G811&lt;&gt;"Completed",OR(I811&lt;&gt;"",H811="")),AND(K811="No",L811&lt;&gt;"Not required"),AND(K811="Yes",OR(L811="Not required",AND(L811&lt;&gt;"Competence confirmed",M811=""))),AND(OR(L811="Competence confirmed",L811="Further support needed"),OR(N811="",O811="",P811="")),AND(L811="Further support needed",T811&lt;&gt;"Open"),X811="Check action details",AND(T811="Closed",OR(Q811="",R811="",P811=""))),"Check required fields/dates","Recorded - verify evidence")))</f>
        <v/>
      </c>
    </row>
    <row r="812" spans="1:25" ht="32" customHeight="1">
      <c r="A812" s="6"/>
      <c r="B812" s="6"/>
      <c r="C812" s="6"/>
      <c r="D812" s="6"/>
      <c r="E812" s="6"/>
      <c r="F812" s="6"/>
      <c r="G812" s="6"/>
      <c r="H812" s="7"/>
      <c r="I812" s="7"/>
      <c r="J812" s="7"/>
      <c r="K812" s="6"/>
      <c r="L812" s="6"/>
      <c r="M812" s="7"/>
      <c r="N812" s="7"/>
      <c r="O812" s="6"/>
      <c r="P812" s="6"/>
      <c r="Q812" s="6"/>
      <c r="R812" s="6"/>
      <c r="S812" s="7"/>
      <c r="T812" s="6"/>
      <c r="U812" s="8">
        <f>IF(OR(A812="",F812&lt;&gt;"Active"),"",IF(G812="Completed","Completed",IF(H812="","Missing deadline",IF(H812&lt;TODAY(),"Overdue learning",IF(H812&lt;=TODAY()+30,"Due within 30 days","Scheduled")))))</f>
        <v/>
      </c>
      <c r="V812" s="8">
        <f>IF(OR(A812="",F812&lt;&gt;"Active"),"",IF(G812&lt;&gt;"Completed","Not yet completed",IF(J812="","Missing review date",IF(J812&lt;TODAY(),"Review overdue",IF(J812&lt;=TODAY()+30,"Review within 30 days","Scheduled")))))</f>
        <v/>
      </c>
      <c r="W812" s="8">
        <f>IF(OR(A812="",F812&lt;&gt;"Active"),"",IF(K812="No","Not required",IF(K812&lt;&gt;"Yes","Check requirement",IF(L812="Further support needed","Competence concern",IF(L812="Competence confirmed","Confirmed",IF(M812="","Missing assessment due",IF(M812&lt;TODAY(),"Assessment overdue","Assessment outstanding")))))))</f>
        <v/>
      </c>
      <c r="X812" s="8">
        <f>IF(OR(A812="",F812&lt;&gt;"Active"),"",IF(T812="Closed","Closed",IF(AND(T812="Not needed",Q812="",R812="",S812=""),"No action",IF(OR(Q812="",R812="",S812="",T812&lt;&gt;"Open"),"Check action details",IF(S812&lt;TODAY(),"Action overdue","Action open")))))</f>
        <v/>
      </c>
      <c r="Y812" s="8">
        <f>IF(COUNTA(A812:T812)=0,"",IF(F812="Archived","Archived",IF(OR(A812="",B812="",C812="",D812="",E812="",F812&lt;&gt;"Active",COUNTIF(Roles,B812)=0,COUNTIF(Branches,C812)=0,COUNTIF(LearningStatuses,G812)=0,COUNTIF(AssessmentRequired,K812)=0,COUNTIF(AssessmentStatuses,L812)=0,COUNTIF(ActionStatuses,T812)=0,AND(H812&lt;&gt;"",NOT(ISNUMBER(H812))),AND(I812&lt;&gt;"",OR(NOT(ISNUMBER(I812)),I812&gt;TODAY())),AND(J812&lt;&gt;"",NOT(ISNUMBER(J812))),AND(M812&lt;&gt;"",NOT(ISNUMBER(M812))),AND(N812&lt;&gt;"",OR(NOT(ISNUMBER(N812)),N812&gt;TODAY())),AND(S812&lt;&gt;"",NOT(ISNUMBER(S812))),AND(G812="Completed",OR(I812="",P812="",J812="")),AND(G812&lt;&gt;"Completed",OR(I812&lt;&gt;"",H812="")),AND(K812="No",L812&lt;&gt;"Not required"),AND(K812="Yes",OR(L812="Not required",AND(L812&lt;&gt;"Competence confirmed",M812=""))),AND(OR(L812="Competence confirmed",L812="Further support needed"),OR(N812="",O812="",P812="")),AND(L812="Further support needed",T812&lt;&gt;"Open"),X812="Check action details",AND(T812="Closed",OR(Q812="",R812="",P812=""))),"Check required fields/dates","Recorded - verify evidence")))</f>
        <v/>
      </c>
    </row>
    <row r="813" spans="1:25" ht="32" customHeight="1">
      <c r="A813" s="6"/>
      <c r="B813" s="6"/>
      <c r="C813" s="6"/>
      <c r="D813" s="6"/>
      <c r="E813" s="6"/>
      <c r="F813" s="6"/>
      <c r="G813" s="6"/>
      <c r="H813" s="7"/>
      <c r="I813" s="7"/>
      <c r="J813" s="7"/>
      <c r="K813" s="6"/>
      <c r="L813" s="6"/>
      <c r="M813" s="7"/>
      <c r="N813" s="7"/>
      <c r="O813" s="6"/>
      <c r="P813" s="6"/>
      <c r="Q813" s="6"/>
      <c r="R813" s="6"/>
      <c r="S813" s="7"/>
      <c r="T813" s="6"/>
      <c r="U813" s="8">
        <f>IF(OR(A813="",F813&lt;&gt;"Active"),"",IF(G813="Completed","Completed",IF(H813="","Missing deadline",IF(H813&lt;TODAY(),"Overdue learning",IF(H813&lt;=TODAY()+30,"Due within 30 days","Scheduled")))))</f>
        <v/>
      </c>
      <c r="V813" s="8">
        <f>IF(OR(A813="",F813&lt;&gt;"Active"),"",IF(G813&lt;&gt;"Completed","Not yet completed",IF(J813="","Missing review date",IF(J813&lt;TODAY(),"Review overdue",IF(J813&lt;=TODAY()+30,"Review within 30 days","Scheduled")))))</f>
        <v/>
      </c>
      <c r="W813" s="8">
        <f>IF(OR(A813="",F813&lt;&gt;"Active"),"",IF(K813="No","Not required",IF(K813&lt;&gt;"Yes","Check requirement",IF(L813="Further support needed","Competence concern",IF(L813="Competence confirmed","Confirmed",IF(M813="","Missing assessment due",IF(M813&lt;TODAY(),"Assessment overdue","Assessment outstanding")))))))</f>
        <v/>
      </c>
      <c r="X813" s="8">
        <f>IF(OR(A813="",F813&lt;&gt;"Active"),"",IF(T813="Closed","Closed",IF(AND(T813="Not needed",Q813="",R813="",S813=""),"No action",IF(OR(Q813="",R813="",S813="",T813&lt;&gt;"Open"),"Check action details",IF(S813&lt;TODAY(),"Action overdue","Action open")))))</f>
        <v/>
      </c>
      <c r="Y813" s="8">
        <f>IF(COUNTA(A813:T813)=0,"",IF(F813="Archived","Archived",IF(OR(A813="",B813="",C813="",D813="",E813="",F813&lt;&gt;"Active",COUNTIF(Roles,B813)=0,COUNTIF(Branches,C813)=0,COUNTIF(LearningStatuses,G813)=0,COUNTIF(AssessmentRequired,K813)=0,COUNTIF(AssessmentStatuses,L813)=0,COUNTIF(ActionStatuses,T813)=0,AND(H813&lt;&gt;"",NOT(ISNUMBER(H813))),AND(I813&lt;&gt;"",OR(NOT(ISNUMBER(I813)),I813&gt;TODAY())),AND(J813&lt;&gt;"",NOT(ISNUMBER(J813))),AND(M813&lt;&gt;"",NOT(ISNUMBER(M813))),AND(N813&lt;&gt;"",OR(NOT(ISNUMBER(N813)),N813&gt;TODAY())),AND(S813&lt;&gt;"",NOT(ISNUMBER(S813))),AND(G813="Completed",OR(I813="",P813="",J813="")),AND(G813&lt;&gt;"Completed",OR(I813&lt;&gt;"",H813="")),AND(K813="No",L813&lt;&gt;"Not required"),AND(K813="Yes",OR(L813="Not required",AND(L813&lt;&gt;"Competence confirmed",M813=""))),AND(OR(L813="Competence confirmed",L813="Further support needed"),OR(N813="",O813="",P813="")),AND(L813="Further support needed",T813&lt;&gt;"Open"),X813="Check action details",AND(T813="Closed",OR(Q813="",R813="",P813=""))),"Check required fields/dates","Recorded - verify evidence")))</f>
        <v/>
      </c>
    </row>
    <row r="814" spans="1:25" ht="32" customHeight="1">
      <c r="A814" s="6"/>
      <c r="B814" s="6"/>
      <c r="C814" s="6"/>
      <c r="D814" s="6"/>
      <c r="E814" s="6"/>
      <c r="F814" s="6"/>
      <c r="G814" s="6"/>
      <c r="H814" s="7"/>
      <c r="I814" s="7"/>
      <c r="J814" s="7"/>
      <c r="K814" s="6"/>
      <c r="L814" s="6"/>
      <c r="M814" s="7"/>
      <c r="N814" s="7"/>
      <c r="O814" s="6"/>
      <c r="P814" s="6"/>
      <c r="Q814" s="6"/>
      <c r="R814" s="6"/>
      <c r="S814" s="7"/>
      <c r="T814" s="6"/>
      <c r="U814" s="8">
        <f>IF(OR(A814="",F814&lt;&gt;"Active"),"",IF(G814="Completed","Completed",IF(H814="","Missing deadline",IF(H814&lt;TODAY(),"Overdue learning",IF(H814&lt;=TODAY()+30,"Due within 30 days","Scheduled")))))</f>
        <v/>
      </c>
      <c r="V814" s="8">
        <f>IF(OR(A814="",F814&lt;&gt;"Active"),"",IF(G814&lt;&gt;"Completed","Not yet completed",IF(J814="","Missing review date",IF(J814&lt;TODAY(),"Review overdue",IF(J814&lt;=TODAY()+30,"Review within 30 days","Scheduled")))))</f>
        <v/>
      </c>
      <c r="W814" s="8">
        <f>IF(OR(A814="",F814&lt;&gt;"Active"),"",IF(K814="No","Not required",IF(K814&lt;&gt;"Yes","Check requirement",IF(L814="Further support needed","Competence concern",IF(L814="Competence confirmed","Confirmed",IF(M814="","Missing assessment due",IF(M814&lt;TODAY(),"Assessment overdue","Assessment outstanding")))))))</f>
        <v/>
      </c>
      <c r="X814" s="8">
        <f>IF(OR(A814="",F814&lt;&gt;"Active"),"",IF(T814="Closed","Closed",IF(AND(T814="Not needed",Q814="",R814="",S814=""),"No action",IF(OR(Q814="",R814="",S814="",T814&lt;&gt;"Open"),"Check action details",IF(S814&lt;TODAY(),"Action overdue","Action open")))))</f>
        <v/>
      </c>
      <c r="Y814" s="8">
        <f>IF(COUNTA(A814:T814)=0,"",IF(F814="Archived","Archived",IF(OR(A814="",B814="",C814="",D814="",E814="",F814&lt;&gt;"Active",COUNTIF(Roles,B814)=0,COUNTIF(Branches,C814)=0,COUNTIF(LearningStatuses,G814)=0,COUNTIF(AssessmentRequired,K814)=0,COUNTIF(AssessmentStatuses,L814)=0,COUNTIF(ActionStatuses,T814)=0,AND(H814&lt;&gt;"",NOT(ISNUMBER(H814))),AND(I814&lt;&gt;"",OR(NOT(ISNUMBER(I814)),I814&gt;TODAY())),AND(J814&lt;&gt;"",NOT(ISNUMBER(J814))),AND(M814&lt;&gt;"",NOT(ISNUMBER(M814))),AND(N814&lt;&gt;"",OR(NOT(ISNUMBER(N814)),N814&gt;TODAY())),AND(S814&lt;&gt;"",NOT(ISNUMBER(S814))),AND(G814="Completed",OR(I814="",P814="",J814="")),AND(G814&lt;&gt;"Completed",OR(I814&lt;&gt;"",H814="")),AND(K814="No",L814&lt;&gt;"Not required"),AND(K814="Yes",OR(L814="Not required",AND(L814&lt;&gt;"Competence confirmed",M814=""))),AND(OR(L814="Competence confirmed",L814="Further support needed"),OR(N814="",O814="",P814="")),AND(L814="Further support needed",T814&lt;&gt;"Open"),X814="Check action details",AND(T814="Closed",OR(Q814="",R814="",P814=""))),"Check required fields/dates","Recorded - verify evidence")))</f>
        <v/>
      </c>
    </row>
    <row r="815" spans="1:25" ht="32" customHeight="1">
      <c r="A815" s="6"/>
      <c r="B815" s="6"/>
      <c r="C815" s="6"/>
      <c r="D815" s="6"/>
      <c r="E815" s="6"/>
      <c r="F815" s="6"/>
      <c r="G815" s="6"/>
      <c r="H815" s="7"/>
      <c r="I815" s="7"/>
      <c r="J815" s="7"/>
      <c r="K815" s="6"/>
      <c r="L815" s="6"/>
      <c r="M815" s="7"/>
      <c r="N815" s="7"/>
      <c r="O815" s="6"/>
      <c r="P815" s="6"/>
      <c r="Q815" s="6"/>
      <c r="R815" s="6"/>
      <c r="S815" s="7"/>
      <c r="T815" s="6"/>
      <c r="U815" s="8">
        <f>IF(OR(A815="",F815&lt;&gt;"Active"),"",IF(G815="Completed","Completed",IF(H815="","Missing deadline",IF(H815&lt;TODAY(),"Overdue learning",IF(H815&lt;=TODAY()+30,"Due within 30 days","Scheduled")))))</f>
        <v/>
      </c>
      <c r="V815" s="8">
        <f>IF(OR(A815="",F815&lt;&gt;"Active"),"",IF(G815&lt;&gt;"Completed","Not yet completed",IF(J815="","Missing review date",IF(J815&lt;TODAY(),"Review overdue",IF(J815&lt;=TODAY()+30,"Review within 30 days","Scheduled")))))</f>
        <v/>
      </c>
      <c r="W815" s="8">
        <f>IF(OR(A815="",F815&lt;&gt;"Active"),"",IF(K815="No","Not required",IF(K815&lt;&gt;"Yes","Check requirement",IF(L815="Further support needed","Competence concern",IF(L815="Competence confirmed","Confirmed",IF(M815="","Missing assessment due",IF(M815&lt;TODAY(),"Assessment overdue","Assessment outstanding")))))))</f>
        <v/>
      </c>
      <c r="X815" s="8">
        <f>IF(OR(A815="",F815&lt;&gt;"Active"),"",IF(T815="Closed","Closed",IF(AND(T815="Not needed",Q815="",R815="",S815=""),"No action",IF(OR(Q815="",R815="",S815="",T815&lt;&gt;"Open"),"Check action details",IF(S815&lt;TODAY(),"Action overdue","Action open")))))</f>
        <v/>
      </c>
      <c r="Y815" s="8">
        <f>IF(COUNTA(A815:T815)=0,"",IF(F815="Archived","Archived",IF(OR(A815="",B815="",C815="",D815="",E815="",F815&lt;&gt;"Active",COUNTIF(Roles,B815)=0,COUNTIF(Branches,C815)=0,COUNTIF(LearningStatuses,G815)=0,COUNTIF(AssessmentRequired,K815)=0,COUNTIF(AssessmentStatuses,L815)=0,COUNTIF(ActionStatuses,T815)=0,AND(H815&lt;&gt;"",NOT(ISNUMBER(H815))),AND(I815&lt;&gt;"",OR(NOT(ISNUMBER(I815)),I815&gt;TODAY())),AND(J815&lt;&gt;"",NOT(ISNUMBER(J815))),AND(M815&lt;&gt;"",NOT(ISNUMBER(M815))),AND(N815&lt;&gt;"",OR(NOT(ISNUMBER(N815)),N815&gt;TODAY())),AND(S815&lt;&gt;"",NOT(ISNUMBER(S815))),AND(G815="Completed",OR(I815="",P815="",J815="")),AND(G815&lt;&gt;"Completed",OR(I815&lt;&gt;"",H815="")),AND(K815="No",L815&lt;&gt;"Not required"),AND(K815="Yes",OR(L815="Not required",AND(L815&lt;&gt;"Competence confirmed",M815=""))),AND(OR(L815="Competence confirmed",L815="Further support needed"),OR(N815="",O815="",P815="")),AND(L815="Further support needed",T815&lt;&gt;"Open"),X815="Check action details",AND(T815="Closed",OR(Q815="",R815="",P815=""))),"Check required fields/dates","Recorded - verify evidence")))</f>
        <v/>
      </c>
    </row>
    <row r="816" spans="1:25" ht="32" customHeight="1">
      <c r="A816" s="6"/>
      <c r="B816" s="6"/>
      <c r="C816" s="6"/>
      <c r="D816" s="6"/>
      <c r="E816" s="6"/>
      <c r="F816" s="6"/>
      <c r="G816" s="6"/>
      <c r="H816" s="7"/>
      <c r="I816" s="7"/>
      <c r="J816" s="7"/>
      <c r="K816" s="6"/>
      <c r="L816" s="6"/>
      <c r="M816" s="7"/>
      <c r="N816" s="7"/>
      <c r="O816" s="6"/>
      <c r="P816" s="6"/>
      <c r="Q816" s="6"/>
      <c r="R816" s="6"/>
      <c r="S816" s="7"/>
      <c r="T816" s="6"/>
      <c r="U816" s="8">
        <f>IF(OR(A816="",F816&lt;&gt;"Active"),"",IF(G816="Completed","Completed",IF(H816="","Missing deadline",IF(H816&lt;TODAY(),"Overdue learning",IF(H816&lt;=TODAY()+30,"Due within 30 days","Scheduled")))))</f>
        <v/>
      </c>
      <c r="V816" s="8">
        <f>IF(OR(A816="",F816&lt;&gt;"Active"),"",IF(G816&lt;&gt;"Completed","Not yet completed",IF(J816="","Missing review date",IF(J816&lt;TODAY(),"Review overdue",IF(J816&lt;=TODAY()+30,"Review within 30 days","Scheduled")))))</f>
        <v/>
      </c>
      <c r="W816" s="8">
        <f>IF(OR(A816="",F816&lt;&gt;"Active"),"",IF(K816="No","Not required",IF(K816&lt;&gt;"Yes","Check requirement",IF(L816="Further support needed","Competence concern",IF(L816="Competence confirmed","Confirmed",IF(M816="","Missing assessment due",IF(M816&lt;TODAY(),"Assessment overdue","Assessment outstanding")))))))</f>
        <v/>
      </c>
      <c r="X816" s="8">
        <f>IF(OR(A816="",F816&lt;&gt;"Active"),"",IF(T816="Closed","Closed",IF(AND(T816="Not needed",Q816="",R816="",S816=""),"No action",IF(OR(Q816="",R816="",S816="",T816&lt;&gt;"Open"),"Check action details",IF(S816&lt;TODAY(),"Action overdue","Action open")))))</f>
        <v/>
      </c>
      <c r="Y816" s="8">
        <f>IF(COUNTA(A816:T816)=0,"",IF(F816="Archived","Archived",IF(OR(A816="",B816="",C816="",D816="",E816="",F816&lt;&gt;"Active",COUNTIF(Roles,B816)=0,COUNTIF(Branches,C816)=0,COUNTIF(LearningStatuses,G816)=0,COUNTIF(AssessmentRequired,K816)=0,COUNTIF(AssessmentStatuses,L816)=0,COUNTIF(ActionStatuses,T816)=0,AND(H816&lt;&gt;"",NOT(ISNUMBER(H816))),AND(I816&lt;&gt;"",OR(NOT(ISNUMBER(I816)),I816&gt;TODAY())),AND(J816&lt;&gt;"",NOT(ISNUMBER(J816))),AND(M816&lt;&gt;"",NOT(ISNUMBER(M816))),AND(N816&lt;&gt;"",OR(NOT(ISNUMBER(N816)),N816&gt;TODAY())),AND(S816&lt;&gt;"",NOT(ISNUMBER(S816))),AND(G816="Completed",OR(I816="",P816="",J816="")),AND(G816&lt;&gt;"Completed",OR(I816&lt;&gt;"",H816="")),AND(K816="No",L816&lt;&gt;"Not required"),AND(K816="Yes",OR(L816="Not required",AND(L816&lt;&gt;"Competence confirmed",M816=""))),AND(OR(L816="Competence confirmed",L816="Further support needed"),OR(N816="",O816="",P816="")),AND(L816="Further support needed",T816&lt;&gt;"Open"),X816="Check action details",AND(T816="Closed",OR(Q816="",R816="",P816=""))),"Check required fields/dates","Recorded - verify evidence")))</f>
        <v/>
      </c>
    </row>
    <row r="817" spans="1:25" ht="32" customHeight="1">
      <c r="A817" s="6"/>
      <c r="B817" s="6"/>
      <c r="C817" s="6"/>
      <c r="D817" s="6"/>
      <c r="E817" s="6"/>
      <c r="F817" s="6"/>
      <c r="G817" s="6"/>
      <c r="H817" s="7"/>
      <c r="I817" s="7"/>
      <c r="J817" s="7"/>
      <c r="K817" s="6"/>
      <c r="L817" s="6"/>
      <c r="M817" s="7"/>
      <c r="N817" s="7"/>
      <c r="O817" s="6"/>
      <c r="P817" s="6"/>
      <c r="Q817" s="6"/>
      <c r="R817" s="6"/>
      <c r="S817" s="7"/>
      <c r="T817" s="6"/>
      <c r="U817" s="8">
        <f>IF(OR(A817="",F817&lt;&gt;"Active"),"",IF(G817="Completed","Completed",IF(H817="","Missing deadline",IF(H817&lt;TODAY(),"Overdue learning",IF(H817&lt;=TODAY()+30,"Due within 30 days","Scheduled")))))</f>
        <v/>
      </c>
      <c r="V817" s="8">
        <f>IF(OR(A817="",F817&lt;&gt;"Active"),"",IF(G817&lt;&gt;"Completed","Not yet completed",IF(J817="","Missing review date",IF(J817&lt;TODAY(),"Review overdue",IF(J817&lt;=TODAY()+30,"Review within 30 days","Scheduled")))))</f>
        <v/>
      </c>
      <c r="W817" s="8">
        <f>IF(OR(A817="",F817&lt;&gt;"Active"),"",IF(K817="No","Not required",IF(K817&lt;&gt;"Yes","Check requirement",IF(L817="Further support needed","Competence concern",IF(L817="Competence confirmed","Confirmed",IF(M817="","Missing assessment due",IF(M817&lt;TODAY(),"Assessment overdue","Assessment outstanding")))))))</f>
        <v/>
      </c>
      <c r="X817" s="8">
        <f>IF(OR(A817="",F817&lt;&gt;"Active"),"",IF(T817="Closed","Closed",IF(AND(T817="Not needed",Q817="",R817="",S817=""),"No action",IF(OR(Q817="",R817="",S817="",T817&lt;&gt;"Open"),"Check action details",IF(S817&lt;TODAY(),"Action overdue","Action open")))))</f>
        <v/>
      </c>
      <c r="Y817" s="8">
        <f>IF(COUNTA(A817:T817)=0,"",IF(F817="Archived","Archived",IF(OR(A817="",B817="",C817="",D817="",E817="",F817&lt;&gt;"Active",COUNTIF(Roles,B817)=0,COUNTIF(Branches,C817)=0,COUNTIF(LearningStatuses,G817)=0,COUNTIF(AssessmentRequired,K817)=0,COUNTIF(AssessmentStatuses,L817)=0,COUNTIF(ActionStatuses,T817)=0,AND(H817&lt;&gt;"",NOT(ISNUMBER(H817))),AND(I817&lt;&gt;"",OR(NOT(ISNUMBER(I817)),I817&gt;TODAY())),AND(J817&lt;&gt;"",NOT(ISNUMBER(J817))),AND(M817&lt;&gt;"",NOT(ISNUMBER(M817))),AND(N817&lt;&gt;"",OR(NOT(ISNUMBER(N817)),N817&gt;TODAY())),AND(S817&lt;&gt;"",NOT(ISNUMBER(S817))),AND(G817="Completed",OR(I817="",P817="",J817="")),AND(G817&lt;&gt;"Completed",OR(I817&lt;&gt;"",H817="")),AND(K817="No",L817&lt;&gt;"Not required"),AND(K817="Yes",OR(L817="Not required",AND(L817&lt;&gt;"Competence confirmed",M817=""))),AND(OR(L817="Competence confirmed",L817="Further support needed"),OR(N817="",O817="",P817="")),AND(L817="Further support needed",T817&lt;&gt;"Open"),X817="Check action details",AND(T817="Closed",OR(Q817="",R817="",P817=""))),"Check required fields/dates","Recorded - verify evidence")))</f>
        <v/>
      </c>
    </row>
    <row r="818" spans="1:25" ht="32" customHeight="1">
      <c r="A818" s="6"/>
      <c r="B818" s="6"/>
      <c r="C818" s="6"/>
      <c r="D818" s="6"/>
      <c r="E818" s="6"/>
      <c r="F818" s="6"/>
      <c r="G818" s="6"/>
      <c r="H818" s="7"/>
      <c r="I818" s="7"/>
      <c r="J818" s="7"/>
      <c r="K818" s="6"/>
      <c r="L818" s="6"/>
      <c r="M818" s="7"/>
      <c r="N818" s="7"/>
      <c r="O818" s="6"/>
      <c r="P818" s="6"/>
      <c r="Q818" s="6"/>
      <c r="R818" s="6"/>
      <c r="S818" s="7"/>
      <c r="T818" s="6"/>
      <c r="U818" s="8">
        <f>IF(OR(A818="",F818&lt;&gt;"Active"),"",IF(G818="Completed","Completed",IF(H818="","Missing deadline",IF(H818&lt;TODAY(),"Overdue learning",IF(H818&lt;=TODAY()+30,"Due within 30 days","Scheduled")))))</f>
        <v/>
      </c>
      <c r="V818" s="8">
        <f>IF(OR(A818="",F818&lt;&gt;"Active"),"",IF(G818&lt;&gt;"Completed","Not yet completed",IF(J818="","Missing review date",IF(J818&lt;TODAY(),"Review overdue",IF(J818&lt;=TODAY()+30,"Review within 30 days","Scheduled")))))</f>
        <v/>
      </c>
      <c r="W818" s="8">
        <f>IF(OR(A818="",F818&lt;&gt;"Active"),"",IF(K818="No","Not required",IF(K818&lt;&gt;"Yes","Check requirement",IF(L818="Further support needed","Competence concern",IF(L818="Competence confirmed","Confirmed",IF(M818="","Missing assessment due",IF(M818&lt;TODAY(),"Assessment overdue","Assessment outstanding")))))))</f>
        <v/>
      </c>
      <c r="X818" s="8">
        <f>IF(OR(A818="",F818&lt;&gt;"Active"),"",IF(T818="Closed","Closed",IF(AND(T818="Not needed",Q818="",R818="",S818=""),"No action",IF(OR(Q818="",R818="",S818="",T818&lt;&gt;"Open"),"Check action details",IF(S818&lt;TODAY(),"Action overdue","Action open")))))</f>
        <v/>
      </c>
      <c r="Y818" s="8">
        <f>IF(COUNTA(A818:T818)=0,"",IF(F818="Archived","Archived",IF(OR(A818="",B818="",C818="",D818="",E818="",F818&lt;&gt;"Active",COUNTIF(Roles,B818)=0,COUNTIF(Branches,C818)=0,COUNTIF(LearningStatuses,G818)=0,COUNTIF(AssessmentRequired,K818)=0,COUNTIF(AssessmentStatuses,L818)=0,COUNTIF(ActionStatuses,T818)=0,AND(H818&lt;&gt;"",NOT(ISNUMBER(H818))),AND(I818&lt;&gt;"",OR(NOT(ISNUMBER(I818)),I818&gt;TODAY())),AND(J818&lt;&gt;"",NOT(ISNUMBER(J818))),AND(M818&lt;&gt;"",NOT(ISNUMBER(M818))),AND(N818&lt;&gt;"",OR(NOT(ISNUMBER(N818)),N818&gt;TODAY())),AND(S818&lt;&gt;"",NOT(ISNUMBER(S818))),AND(G818="Completed",OR(I818="",P818="",J818="")),AND(G818&lt;&gt;"Completed",OR(I818&lt;&gt;"",H818="")),AND(K818="No",L818&lt;&gt;"Not required"),AND(K818="Yes",OR(L818="Not required",AND(L818&lt;&gt;"Competence confirmed",M818=""))),AND(OR(L818="Competence confirmed",L818="Further support needed"),OR(N818="",O818="",P818="")),AND(L818="Further support needed",T818&lt;&gt;"Open"),X818="Check action details",AND(T818="Closed",OR(Q818="",R818="",P818=""))),"Check required fields/dates","Recorded - verify evidence")))</f>
        <v/>
      </c>
    </row>
    <row r="819" spans="1:25" ht="32" customHeight="1">
      <c r="A819" s="6"/>
      <c r="B819" s="6"/>
      <c r="C819" s="6"/>
      <c r="D819" s="6"/>
      <c r="E819" s="6"/>
      <c r="F819" s="6"/>
      <c r="G819" s="6"/>
      <c r="H819" s="7"/>
      <c r="I819" s="7"/>
      <c r="J819" s="7"/>
      <c r="K819" s="6"/>
      <c r="L819" s="6"/>
      <c r="M819" s="7"/>
      <c r="N819" s="7"/>
      <c r="O819" s="6"/>
      <c r="P819" s="6"/>
      <c r="Q819" s="6"/>
      <c r="R819" s="6"/>
      <c r="S819" s="7"/>
      <c r="T819" s="6"/>
      <c r="U819" s="8">
        <f>IF(OR(A819="",F819&lt;&gt;"Active"),"",IF(G819="Completed","Completed",IF(H819="","Missing deadline",IF(H819&lt;TODAY(),"Overdue learning",IF(H819&lt;=TODAY()+30,"Due within 30 days","Scheduled")))))</f>
        <v/>
      </c>
      <c r="V819" s="8">
        <f>IF(OR(A819="",F819&lt;&gt;"Active"),"",IF(G819&lt;&gt;"Completed","Not yet completed",IF(J819="","Missing review date",IF(J819&lt;TODAY(),"Review overdue",IF(J819&lt;=TODAY()+30,"Review within 30 days","Scheduled")))))</f>
        <v/>
      </c>
      <c r="W819" s="8">
        <f>IF(OR(A819="",F819&lt;&gt;"Active"),"",IF(K819="No","Not required",IF(K819&lt;&gt;"Yes","Check requirement",IF(L819="Further support needed","Competence concern",IF(L819="Competence confirmed","Confirmed",IF(M819="","Missing assessment due",IF(M819&lt;TODAY(),"Assessment overdue","Assessment outstanding")))))))</f>
        <v/>
      </c>
      <c r="X819" s="8">
        <f>IF(OR(A819="",F819&lt;&gt;"Active"),"",IF(T819="Closed","Closed",IF(AND(T819="Not needed",Q819="",R819="",S819=""),"No action",IF(OR(Q819="",R819="",S819="",T819&lt;&gt;"Open"),"Check action details",IF(S819&lt;TODAY(),"Action overdue","Action open")))))</f>
        <v/>
      </c>
      <c r="Y819" s="8">
        <f>IF(COUNTA(A819:T819)=0,"",IF(F819="Archived","Archived",IF(OR(A819="",B819="",C819="",D819="",E819="",F819&lt;&gt;"Active",COUNTIF(Roles,B819)=0,COUNTIF(Branches,C819)=0,COUNTIF(LearningStatuses,G819)=0,COUNTIF(AssessmentRequired,K819)=0,COUNTIF(AssessmentStatuses,L819)=0,COUNTIF(ActionStatuses,T819)=0,AND(H819&lt;&gt;"",NOT(ISNUMBER(H819))),AND(I819&lt;&gt;"",OR(NOT(ISNUMBER(I819)),I819&gt;TODAY())),AND(J819&lt;&gt;"",NOT(ISNUMBER(J819))),AND(M819&lt;&gt;"",NOT(ISNUMBER(M819))),AND(N819&lt;&gt;"",OR(NOT(ISNUMBER(N819)),N819&gt;TODAY())),AND(S819&lt;&gt;"",NOT(ISNUMBER(S819))),AND(G819="Completed",OR(I819="",P819="",J819="")),AND(G819&lt;&gt;"Completed",OR(I819&lt;&gt;"",H819="")),AND(K819="No",L819&lt;&gt;"Not required"),AND(K819="Yes",OR(L819="Not required",AND(L819&lt;&gt;"Competence confirmed",M819=""))),AND(OR(L819="Competence confirmed",L819="Further support needed"),OR(N819="",O819="",P819="")),AND(L819="Further support needed",T819&lt;&gt;"Open"),X819="Check action details",AND(T819="Closed",OR(Q819="",R819="",P819=""))),"Check required fields/dates","Recorded - verify evidence")))</f>
        <v/>
      </c>
    </row>
    <row r="820" spans="1:25" ht="32" customHeight="1">
      <c r="A820" s="6"/>
      <c r="B820" s="6"/>
      <c r="C820" s="6"/>
      <c r="D820" s="6"/>
      <c r="E820" s="6"/>
      <c r="F820" s="6"/>
      <c r="G820" s="6"/>
      <c r="H820" s="7"/>
      <c r="I820" s="7"/>
      <c r="J820" s="7"/>
      <c r="K820" s="6"/>
      <c r="L820" s="6"/>
      <c r="M820" s="7"/>
      <c r="N820" s="7"/>
      <c r="O820" s="6"/>
      <c r="P820" s="6"/>
      <c r="Q820" s="6"/>
      <c r="R820" s="6"/>
      <c r="S820" s="7"/>
      <c r="T820" s="6"/>
      <c r="U820" s="8">
        <f>IF(OR(A820="",F820&lt;&gt;"Active"),"",IF(G820="Completed","Completed",IF(H820="","Missing deadline",IF(H820&lt;TODAY(),"Overdue learning",IF(H820&lt;=TODAY()+30,"Due within 30 days","Scheduled")))))</f>
        <v/>
      </c>
      <c r="V820" s="8">
        <f>IF(OR(A820="",F820&lt;&gt;"Active"),"",IF(G820&lt;&gt;"Completed","Not yet completed",IF(J820="","Missing review date",IF(J820&lt;TODAY(),"Review overdue",IF(J820&lt;=TODAY()+30,"Review within 30 days","Scheduled")))))</f>
        <v/>
      </c>
      <c r="W820" s="8">
        <f>IF(OR(A820="",F820&lt;&gt;"Active"),"",IF(K820="No","Not required",IF(K820&lt;&gt;"Yes","Check requirement",IF(L820="Further support needed","Competence concern",IF(L820="Competence confirmed","Confirmed",IF(M820="","Missing assessment due",IF(M820&lt;TODAY(),"Assessment overdue","Assessment outstanding")))))))</f>
        <v/>
      </c>
      <c r="X820" s="8">
        <f>IF(OR(A820="",F820&lt;&gt;"Active"),"",IF(T820="Closed","Closed",IF(AND(T820="Not needed",Q820="",R820="",S820=""),"No action",IF(OR(Q820="",R820="",S820="",T820&lt;&gt;"Open"),"Check action details",IF(S820&lt;TODAY(),"Action overdue","Action open")))))</f>
        <v/>
      </c>
      <c r="Y820" s="8">
        <f>IF(COUNTA(A820:T820)=0,"",IF(F820="Archived","Archived",IF(OR(A820="",B820="",C820="",D820="",E820="",F820&lt;&gt;"Active",COUNTIF(Roles,B820)=0,COUNTIF(Branches,C820)=0,COUNTIF(LearningStatuses,G820)=0,COUNTIF(AssessmentRequired,K820)=0,COUNTIF(AssessmentStatuses,L820)=0,COUNTIF(ActionStatuses,T820)=0,AND(H820&lt;&gt;"",NOT(ISNUMBER(H820))),AND(I820&lt;&gt;"",OR(NOT(ISNUMBER(I820)),I820&gt;TODAY())),AND(J820&lt;&gt;"",NOT(ISNUMBER(J820))),AND(M820&lt;&gt;"",NOT(ISNUMBER(M820))),AND(N820&lt;&gt;"",OR(NOT(ISNUMBER(N820)),N820&gt;TODAY())),AND(S820&lt;&gt;"",NOT(ISNUMBER(S820))),AND(G820="Completed",OR(I820="",P820="",J820="")),AND(G820&lt;&gt;"Completed",OR(I820&lt;&gt;"",H820="")),AND(K820="No",L820&lt;&gt;"Not required"),AND(K820="Yes",OR(L820="Not required",AND(L820&lt;&gt;"Competence confirmed",M820=""))),AND(OR(L820="Competence confirmed",L820="Further support needed"),OR(N820="",O820="",P820="")),AND(L820="Further support needed",T820&lt;&gt;"Open"),X820="Check action details",AND(T820="Closed",OR(Q820="",R820="",P820=""))),"Check required fields/dates","Recorded - verify evidence")))</f>
        <v/>
      </c>
    </row>
    <row r="821" spans="1:25" ht="32" customHeight="1">
      <c r="A821" s="6"/>
      <c r="B821" s="6"/>
      <c r="C821" s="6"/>
      <c r="D821" s="6"/>
      <c r="E821" s="6"/>
      <c r="F821" s="6"/>
      <c r="G821" s="6"/>
      <c r="H821" s="7"/>
      <c r="I821" s="7"/>
      <c r="J821" s="7"/>
      <c r="K821" s="6"/>
      <c r="L821" s="6"/>
      <c r="M821" s="7"/>
      <c r="N821" s="7"/>
      <c r="O821" s="6"/>
      <c r="P821" s="6"/>
      <c r="Q821" s="6"/>
      <c r="R821" s="6"/>
      <c r="S821" s="7"/>
      <c r="T821" s="6"/>
      <c r="U821" s="8">
        <f>IF(OR(A821="",F821&lt;&gt;"Active"),"",IF(G821="Completed","Completed",IF(H821="","Missing deadline",IF(H821&lt;TODAY(),"Overdue learning",IF(H821&lt;=TODAY()+30,"Due within 30 days","Scheduled")))))</f>
        <v/>
      </c>
      <c r="V821" s="8">
        <f>IF(OR(A821="",F821&lt;&gt;"Active"),"",IF(G821&lt;&gt;"Completed","Not yet completed",IF(J821="","Missing review date",IF(J821&lt;TODAY(),"Review overdue",IF(J821&lt;=TODAY()+30,"Review within 30 days","Scheduled")))))</f>
        <v/>
      </c>
      <c r="W821" s="8">
        <f>IF(OR(A821="",F821&lt;&gt;"Active"),"",IF(K821="No","Not required",IF(K821&lt;&gt;"Yes","Check requirement",IF(L821="Further support needed","Competence concern",IF(L821="Competence confirmed","Confirmed",IF(M821="","Missing assessment due",IF(M821&lt;TODAY(),"Assessment overdue","Assessment outstanding")))))))</f>
        <v/>
      </c>
      <c r="X821" s="8">
        <f>IF(OR(A821="",F821&lt;&gt;"Active"),"",IF(T821="Closed","Closed",IF(AND(T821="Not needed",Q821="",R821="",S821=""),"No action",IF(OR(Q821="",R821="",S821="",T821&lt;&gt;"Open"),"Check action details",IF(S821&lt;TODAY(),"Action overdue","Action open")))))</f>
        <v/>
      </c>
      <c r="Y821" s="8">
        <f>IF(COUNTA(A821:T821)=0,"",IF(F821="Archived","Archived",IF(OR(A821="",B821="",C821="",D821="",E821="",F821&lt;&gt;"Active",COUNTIF(Roles,B821)=0,COUNTIF(Branches,C821)=0,COUNTIF(LearningStatuses,G821)=0,COUNTIF(AssessmentRequired,K821)=0,COUNTIF(AssessmentStatuses,L821)=0,COUNTIF(ActionStatuses,T821)=0,AND(H821&lt;&gt;"",NOT(ISNUMBER(H821))),AND(I821&lt;&gt;"",OR(NOT(ISNUMBER(I821)),I821&gt;TODAY())),AND(J821&lt;&gt;"",NOT(ISNUMBER(J821))),AND(M821&lt;&gt;"",NOT(ISNUMBER(M821))),AND(N821&lt;&gt;"",OR(NOT(ISNUMBER(N821)),N821&gt;TODAY())),AND(S821&lt;&gt;"",NOT(ISNUMBER(S821))),AND(G821="Completed",OR(I821="",P821="",J821="")),AND(G821&lt;&gt;"Completed",OR(I821&lt;&gt;"",H821="")),AND(K821="No",L821&lt;&gt;"Not required"),AND(K821="Yes",OR(L821="Not required",AND(L821&lt;&gt;"Competence confirmed",M821=""))),AND(OR(L821="Competence confirmed",L821="Further support needed"),OR(N821="",O821="",P821="")),AND(L821="Further support needed",T821&lt;&gt;"Open"),X821="Check action details",AND(T821="Closed",OR(Q821="",R821="",P821=""))),"Check required fields/dates","Recorded - verify evidence")))</f>
        <v/>
      </c>
    </row>
    <row r="822" spans="1:25" ht="32" customHeight="1">
      <c r="A822" s="6"/>
      <c r="B822" s="6"/>
      <c r="C822" s="6"/>
      <c r="D822" s="6"/>
      <c r="E822" s="6"/>
      <c r="F822" s="6"/>
      <c r="G822" s="6"/>
      <c r="H822" s="7"/>
      <c r="I822" s="7"/>
      <c r="J822" s="7"/>
      <c r="K822" s="6"/>
      <c r="L822" s="6"/>
      <c r="M822" s="7"/>
      <c r="N822" s="7"/>
      <c r="O822" s="6"/>
      <c r="P822" s="6"/>
      <c r="Q822" s="6"/>
      <c r="R822" s="6"/>
      <c r="S822" s="7"/>
      <c r="T822" s="6"/>
      <c r="U822" s="8">
        <f>IF(OR(A822="",F822&lt;&gt;"Active"),"",IF(G822="Completed","Completed",IF(H822="","Missing deadline",IF(H822&lt;TODAY(),"Overdue learning",IF(H822&lt;=TODAY()+30,"Due within 30 days","Scheduled")))))</f>
        <v/>
      </c>
      <c r="V822" s="8">
        <f>IF(OR(A822="",F822&lt;&gt;"Active"),"",IF(G822&lt;&gt;"Completed","Not yet completed",IF(J822="","Missing review date",IF(J822&lt;TODAY(),"Review overdue",IF(J822&lt;=TODAY()+30,"Review within 30 days","Scheduled")))))</f>
        <v/>
      </c>
      <c r="W822" s="8">
        <f>IF(OR(A822="",F822&lt;&gt;"Active"),"",IF(K822="No","Not required",IF(K822&lt;&gt;"Yes","Check requirement",IF(L822="Further support needed","Competence concern",IF(L822="Competence confirmed","Confirmed",IF(M822="","Missing assessment due",IF(M822&lt;TODAY(),"Assessment overdue","Assessment outstanding")))))))</f>
        <v/>
      </c>
      <c r="X822" s="8">
        <f>IF(OR(A822="",F822&lt;&gt;"Active"),"",IF(T822="Closed","Closed",IF(AND(T822="Not needed",Q822="",R822="",S822=""),"No action",IF(OR(Q822="",R822="",S822="",T822&lt;&gt;"Open"),"Check action details",IF(S822&lt;TODAY(),"Action overdue","Action open")))))</f>
        <v/>
      </c>
      <c r="Y822" s="8">
        <f>IF(COUNTA(A822:T822)=0,"",IF(F822="Archived","Archived",IF(OR(A822="",B822="",C822="",D822="",E822="",F822&lt;&gt;"Active",COUNTIF(Roles,B822)=0,COUNTIF(Branches,C822)=0,COUNTIF(LearningStatuses,G822)=0,COUNTIF(AssessmentRequired,K822)=0,COUNTIF(AssessmentStatuses,L822)=0,COUNTIF(ActionStatuses,T822)=0,AND(H822&lt;&gt;"",NOT(ISNUMBER(H822))),AND(I822&lt;&gt;"",OR(NOT(ISNUMBER(I822)),I822&gt;TODAY())),AND(J822&lt;&gt;"",NOT(ISNUMBER(J822))),AND(M822&lt;&gt;"",NOT(ISNUMBER(M822))),AND(N822&lt;&gt;"",OR(NOT(ISNUMBER(N822)),N822&gt;TODAY())),AND(S822&lt;&gt;"",NOT(ISNUMBER(S822))),AND(G822="Completed",OR(I822="",P822="",J822="")),AND(G822&lt;&gt;"Completed",OR(I822&lt;&gt;"",H822="")),AND(K822="No",L822&lt;&gt;"Not required"),AND(K822="Yes",OR(L822="Not required",AND(L822&lt;&gt;"Competence confirmed",M822=""))),AND(OR(L822="Competence confirmed",L822="Further support needed"),OR(N822="",O822="",P822="")),AND(L822="Further support needed",T822&lt;&gt;"Open"),X822="Check action details",AND(T822="Closed",OR(Q822="",R822="",P822=""))),"Check required fields/dates","Recorded - verify evidence")))</f>
        <v/>
      </c>
    </row>
    <row r="823" spans="1:25" ht="32" customHeight="1">
      <c r="A823" s="6"/>
      <c r="B823" s="6"/>
      <c r="C823" s="6"/>
      <c r="D823" s="6"/>
      <c r="E823" s="6"/>
      <c r="F823" s="6"/>
      <c r="G823" s="6"/>
      <c r="H823" s="7"/>
      <c r="I823" s="7"/>
      <c r="J823" s="7"/>
      <c r="K823" s="6"/>
      <c r="L823" s="6"/>
      <c r="M823" s="7"/>
      <c r="N823" s="7"/>
      <c r="O823" s="6"/>
      <c r="P823" s="6"/>
      <c r="Q823" s="6"/>
      <c r="R823" s="6"/>
      <c r="S823" s="7"/>
      <c r="T823" s="6"/>
      <c r="U823" s="8">
        <f>IF(OR(A823="",F823&lt;&gt;"Active"),"",IF(G823="Completed","Completed",IF(H823="","Missing deadline",IF(H823&lt;TODAY(),"Overdue learning",IF(H823&lt;=TODAY()+30,"Due within 30 days","Scheduled")))))</f>
        <v/>
      </c>
      <c r="V823" s="8">
        <f>IF(OR(A823="",F823&lt;&gt;"Active"),"",IF(G823&lt;&gt;"Completed","Not yet completed",IF(J823="","Missing review date",IF(J823&lt;TODAY(),"Review overdue",IF(J823&lt;=TODAY()+30,"Review within 30 days","Scheduled")))))</f>
        <v/>
      </c>
      <c r="W823" s="8">
        <f>IF(OR(A823="",F823&lt;&gt;"Active"),"",IF(K823="No","Not required",IF(K823&lt;&gt;"Yes","Check requirement",IF(L823="Further support needed","Competence concern",IF(L823="Competence confirmed","Confirmed",IF(M823="","Missing assessment due",IF(M823&lt;TODAY(),"Assessment overdue","Assessment outstanding")))))))</f>
        <v/>
      </c>
      <c r="X823" s="8">
        <f>IF(OR(A823="",F823&lt;&gt;"Active"),"",IF(T823="Closed","Closed",IF(AND(T823="Not needed",Q823="",R823="",S823=""),"No action",IF(OR(Q823="",R823="",S823="",T823&lt;&gt;"Open"),"Check action details",IF(S823&lt;TODAY(),"Action overdue","Action open")))))</f>
        <v/>
      </c>
      <c r="Y823" s="8">
        <f>IF(COUNTA(A823:T823)=0,"",IF(F823="Archived","Archived",IF(OR(A823="",B823="",C823="",D823="",E823="",F823&lt;&gt;"Active",COUNTIF(Roles,B823)=0,COUNTIF(Branches,C823)=0,COUNTIF(LearningStatuses,G823)=0,COUNTIF(AssessmentRequired,K823)=0,COUNTIF(AssessmentStatuses,L823)=0,COUNTIF(ActionStatuses,T823)=0,AND(H823&lt;&gt;"",NOT(ISNUMBER(H823))),AND(I823&lt;&gt;"",OR(NOT(ISNUMBER(I823)),I823&gt;TODAY())),AND(J823&lt;&gt;"",NOT(ISNUMBER(J823))),AND(M823&lt;&gt;"",NOT(ISNUMBER(M823))),AND(N823&lt;&gt;"",OR(NOT(ISNUMBER(N823)),N823&gt;TODAY())),AND(S823&lt;&gt;"",NOT(ISNUMBER(S823))),AND(G823="Completed",OR(I823="",P823="",J823="")),AND(G823&lt;&gt;"Completed",OR(I823&lt;&gt;"",H823="")),AND(K823="No",L823&lt;&gt;"Not required"),AND(K823="Yes",OR(L823="Not required",AND(L823&lt;&gt;"Competence confirmed",M823=""))),AND(OR(L823="Competence confirmed",L823="Further support needed"),OR(N823="",O823="",P823="")),AND(L823="Further support needed",T823&lt;&gt;"Open"),X823="Check action details",AND(T823="Closed",OR(Q823="",R823="",P823=""))),"Check required fields/dates","Recorded - verify evidence")))</f>
        <v/>
      </c>
    </row>
    <row r="824" spans="1:25" ht="32" customHeight="1">
      <c r="A824" s="6"/>
      <c r="B824" s="6"/>
      <c r="C824" s="6"/>
      <c r="D824" s="6"/>
      <c r="E824" s="6"/>
      <c r="F824" s="6"/>
      <c r="G824" s="6"/>
      <c r="H824" s="7"/>
      <c r="I824" s="7"/>
      <c r="J824" s="7"/>
      <c r="K824" s="6"/>
      <c r="L824" s="6"/>
      <c r="M824" s="7"/>
      <c r="N824" s="7"/>
      <c r="O824" s="6"/>
      <c r="P824" s="6"/>
      <c r="Q824" s="6"/>
      <c r="R824" s="6"/>
      <c r="S824" s="7"/>
      <c r="T824" s="6"/>
      <c r="U824" s="8">
        <f>IF(OR(A824="",F824&lt;&gt;"Active"),"",IF(G824="Completed","Completed",IF(H824="","Missing deadline",IF(H824&lt;TODAY(),"Overdue learning",IF(H824&lt;=TODAY()+30,"Due within 30 days","Scheduled")))))</f>
        <v/>
      </c>
      <c r="V824" s="8">
        <f>IF(OR(A824="",F824&lt;&gt;"Active"),"",IF(G824&lt;&gt;"Completed","Not yet completed",IF(J824="","Missing review date",IF(J824&lt;TODAY(),"Review overdue",IF(J824&lt;=TODAY()+30,"Review within 30 days","Scheduled")))))</f>
        <v/>
      </c>
      <c r="W824" s="8">
        <f>IF(OR(A824="",F824&lt;&gt;"Active"),"",IF(K824="No","Not required",IF(K824&lt;&gt;"Yes","Check requirement",IF(L824="Further support needed","Competence concern",IF(L824="Competence confirmed","Confirmed",IF(M824="","Missing assessment due",IF(M824&lt;TODAY(),"Assessment overdue","Assessment outstanding")))))))</f>
        <v/>
      </c>
      <c r="X824" s="8">
        <f>IF(OR(A824="",F824&lt;&gt;"Active"),"",IF(T824="Closed","Closed",IF(AND(T824="Not needed",Q824="",R824="",S824=""),"No action",IF(OR(Q824="",R824="",S824="",T824&lt;&gt;"Open"),"Check action details",IF(S824&lt;TODAY(),"Action overdue","Action open")))))</f>
        <v/>
      </c>
      <c r="Y824" s="8">
        <f>IF(COUNTA(A824:T824)=0,"",IF(F824="Archived","Archived",IF(OR(A824="",B824="",C824="",D824="",E824="",F824&lt;&gt;"Active",COUNTIF(Roles,B824)=0,COUNTIF(Branches,C824)=0,COUNTIF(LearningStatuses,G824)=0,COUNTIF(AssessmentRequired,K824)=0,COUNTIF(AssessmentStatuses,L824)=0,COUNTIF(ActionStatuses,T824)=0,AND(H824&lt;&gt;"",NOT(ISNUMBER(H824))),AND(I824&lt;&gt;"",OR(NOT(ISNUMBER(I824)),I824&gt;TODAY())),AND(J824&lt;&gt;"",NOT(ISNUMBER(J824))),AND(M824&lt;&gt;"",NOT(ISNUMBER(M824))),AND(N824&lt;&gt;"",OR(NOT(ISNUMBER(N824)),N824&gt;TODAY())),AND(S824&lt;&gt;"",NOT(ISNUMBER(S824))),AND(G824="Completed",OR(I824="",P824="",J824="")),AND(G824&lt;&gt;"Completed",OR(I824&lt;&gt;"",H824="")),AND(K824="No",L824&lt;&gt;"Not required"),AND(K824="Yes",OR(L824="Not required",AND(L824&lt;&gt;"Competence confirmed",M824=""))),AND(OR(L824="Competence confirmed",L824="Further support needed"),OR(N824="",O824="",P824="")),AND(L824="Further support needed",T824&lt;&gt;"Open"),X824="Check action details",AND(T824="Closed",OR(Q824="",R824="",P824=""))),"Check required fields/dates","Recorded - verify evidence")))</f>
        <v/>
      </c>
    </row>
    <row r="825" spans="1:25" ht="32" customHeight="1">
      <c r="A825" s="6"/>
      <c r="B825" s="6"/>
      <c r="C825" s="6"/>
      <c r="D825" s="6"/>
      <c r="E825" s="6"/>
      <c r="F825" s="6"/>
      <c r="G825" s="6"/>
      <c r="H825" s="7"/>
      <c r="I825" s="7"/>
      <c r="J825" s="7"/>
      <c r="K825" s="6"/>
      <c r="L825" s="6"/>
      <c r="M825" s="7"/>
      <c r="N825" s="7"/>
      <c r="O825" s="6"/>
      <c r="P825" s="6"/>
      <c r="Q825" s="6"/>
      <c r="R825" s="6"/>
      <c r="S825" s="7"/>
      <c r="T825" s="6"/>
      <c r="U825" s="8">
        <f>IF(OR(A825="",F825&lt;&gt;"Active"),"",IF(G825="Completed","Completed",IF(H825="","Missing deadline",IF(H825&lt;TODAY(),"Overdue learning",IF(H825&lt;=TODAY()+30,"Due within 30 days","Scheduled")))))</f>
        <v/>
      </c>
      <c r="V825" s="8">
        <f>IF(OR(A825="",F825&lt;&gt;"Active"),"",IF(G825&lt;&gt;"Completed","Not yet completed",IF(J825="","Missing review date",IF(J825&lt;TODAY(),"Review overdue",IF(J825&lt;=TODAY()+30,"Review within 30 days","Scheduled")))))</f>
        <v/>
      </c>
      <c r="W825" s="8">
        <f>IF(OR(A825="",F825&lt;&gt;"Active"),"",IF(K825="No","Not required",IF(K825&lt;&gt;"Yes","Check requirement",IF(L825="Further support needed","Competence concern",IF(L825="Competence confirmed","Confirmed",IF(M825="","Missing assessment due",IF(M825&lt;TODAY(),"Assessment overdue","Assessment outstanding")))))))</f>
        <v/>
      </c>
      <c r="X825" s="8">
        <f>IF(OR(A825="",F825&lt;&gt;"Active"),"",IF(T825="Closed","Closed",IF(AND(T825="Not needed",Q825="",R825="",S825=""),"No action",IF(OR(Q825="",R825="",S825="",T825&lt;&gt;"Open"),"Check action details",IF(S825&lt;TODAY(),"Action overdue","Action open")))))</f>
        <v/>
      </c>
      <c r="Y825" s="8">
        <f>IF(COUNTA(A825:T825)=0,"",IF(F825="Archived","Archived",IF(OR(A825="",B825="",C825="",D825="",E825="",F825&lt;&gt;"Active",COUNTIF(Roles,B825)=0,COUNTIF(Branches,C825)=0,COUNTIF(LearningStatuses,G825)=0,COUNTIF(AssessmentRequired,K825)=0,COUNTIF(AssessmentStatuses,L825)=0,COUNTIF(ActionStatuses,T825)=0,AND(H825&lt;&gt;"",NOT(ISNUMBER(H825))),AND(I825&lt;&gt;"",OR(NOT(ISNUMBER(I825)),I825&gt;TODAY())),AND(J825&lt;&gt;"",NOT(ISNUMBER(J825))),AND(M825&lt;&gt;"",NOT(ISNUMBER(M825))),AND(N825&lt;&gt;"",OR(NOT(ISNUMBER(N825)),N825&gt;TODAY())),AND(S825&lt;&gt;"",NOT(ISNUMBER(S825))),AND(G825="Completed",OR(I825="",P825="",J825="")),AND(G825&lt;&gt;"Completed",OR(I825&lt;&gt;"",H825="")),AND(K825="No",L825&lt;&gt;"Not required"),AND(K825="Yes",OR(L825="Not required",AND(L825&lt;&gt;"Competence confirmed",M825=""))),AND(OR(L825="Competence confirmed",L825="Further support needed"),OR(N825="",O825="",P825="")),AND(L825="Further support needed",T825&lt;&gt;"Open"),X825="Check action details",AND(T825="Closed",OR(Q825="",R825="",P825=""))),"Check required fields/dates","Recorded - verify evidence")))</f>
        <v/>
      </c>
    </row>
    <row r="826" spans="1:25" ht="32" customHeight="1">
      <c r="A826" s="6"/>
      <c r="B826" s="6"/>
      <c r="C826" s="6"/>
      <c r="D826" s="6"/>
      <c r="E826" s="6"/>
      <c r="F826" s="6"/>
      <c r="G826" s="6"/>
      <c r="H826" s="7"/>
      <c r="I826" s="7"/>
      <c r="J826" s="7"/>
      <c r="K826" s="6"/>
      <c r="L826" s="6"/>
      <c r="M826" s="7"/>
      <c r="N826" s="7"/>
      <c r="O826" s="6"/>
      <c r="P826" s="6"/>
      <c r="Q826" s="6"/>
      <c r="R826" s="6"/>
      <c r="S826" s="7"/>
      <c r="T826" s="6"/>
      <c r="U826" s="8">
        <f>IF(OR(A826="",F826&lt;&gt;"Active"),"",IF(G826="Completed","Completed",IF(H826="","Missing deadline",IF(H826&lt;TODAY(),"Overdue learning",IF(H826&lt;=TODAY()+30,"Due within 30 days","Scheduled")))))</f>
        <v/>
      </c>
      <c r="V826" s="8">
        <f>IF(OR(A826="",F826&lt;&gt;"Active"),"",IF(G826&lt;&gt;"Completed","Not yet completed",IF(J826="","Missing review date",IF(J826&lt;TODAY(),"Review overdue",IF(J826&lt;=TODAY()+30,"Review within 30 days","Scheduled")))))</f>
        <v/>
      </c>
      <c r="W826" s="8">
        <f>IF(OR(A826="",F826&lt;&gt;"Active"),"",IF(K826="No","Not required",IF(K826&lt;&gt;"Yes","Check requirement",IF(L826="Further support needed","Competence concern",IF(L826="Competence confirmed","Confirmed",IF(M826="","Missing assessment due",IF(M826&lt;TODAY(),"Assessment overdue","Assessment outstanding")))))))</f>
        <v/>
      </c>
      <c r="X826" s="8">
        <f>IF(OR(A826="",F826&lt;&gt;"Active"),"",IF(T826="Closed","Closed",IF(AND(T826="Not needed",Q826="",R826="",S826=""),"No action",IF(OR(Q826="",R826="",S826="",T826&lt;&gt;"Open"),"Check action details",IF(S826&lt;TODAY(),"Action overdue","Action open")))))</f>
        <v/>
      </c>
      <c r="Y826" s="8">
        <f>IF(COUNTA(A826:T826)=0,"",IF(F826="Archived","Archived",IF(OR(A826="",B826="",C826="",D826="",E826="",F826&lt;&gt;"Active",COUNTIF(Roles,B826)=0,COUNTIF(Branches,C826)=0,COUNTIF(LearningStatuses,G826)=0,COUNTIF(AssessmentRequired,K826)=0,COUNTIF(AssessmentStatuses,L826)=0,COUNTIF(ActionStatuses,T826)=0,AND(H826&lt;&gt;"",NOT(ISNUMBER(H826))),AND(I826&lt;&gt;"",OR(NOT(ISNUMBER(I826)),I826&gt;TODAY())),AND(J826&lt;&gt;"",NOT(ISNUMBER(J826))),AND(M826&lt;&gt;"",NOT(ISNUMBER(M826))),AND(N826&lt;&gt;"",OR(NOT(ISNUMBER(N826)),N826&gt;TODAY())),AND(S826&lt;&gt;"",NOT(ISNUMBER(S826))),AND(G826="Completed",OR(I826="",P826="",J826="")),AND(G826&lt;&gt;"Completed",OR(I826&lt;&gt;"",H826="")),AND(K826="No",L826&lt;&gt;"Not required"),AND(K826="Yes",OR(L826="Not required",AND(L826&lt;&gt;"Competence confirmed",M826=""))),AND(OR(L826="Competence confirmed",L826="Further support needed"),OR(N826="",O826="",P826="")),AND(L826="Further support needed",T826&lt;&gt;"Open"),X826="Check action details",AND(T826="Closed",OR(Q826="",R826="",P826=""))),"Check required fields/dates","Recorded - verify evidence")))</f>
        <v/>
      </c>
    </row>
    <row r="827" spans="1:25" ht="32" customHeight="1">
      <c r="A827" s="6"/>
      <c r="B827" s="6"/>
      <c r="C827" s="6"/>
      <c r="D827" s="6"/>
      <c r="E827" s="6"/>
      <c r="F827" s="6"/>
      <c r="G827" s="6"/>
      <c r="H827" s="7"/>
      <c r="I827" s="7"/>
      <c r="J827" s="7"/>
      <c r="K827" s="6"/>
      <c r="L827" s="6"/>
      <c r="M827" s="7"/>
      <c r="N827" s="7"/>
      <c r="O827" s="6"/>
      <c r="P827" s="6"/>
      <c r="Q827" s="6"/>
      <c r="R827" s="6"/>
      <c r="S827" s="7"/>
      <c r="T827" s="6"/>
      <c r="U827" s="8">
        <f>IF(OR(A827="",F827&lt;&gt;"Active"),"",IF(G827="Completed","Completed",IF(H827="","Missing deadline",IF(H827&lt;TODAY(),"Overdue learning",IF(H827&lt;=TODAY()+30,"Due within 30 days","Scheduled")))))</f>
        <v/>
      </c>
      <c r="V827" s="8">
        <f>IF(OR(A827="",F827&lt;&gt;"Active"),"",IF(G827&lt;&gt;"Completed","Not yet completed",IF(J827="","Missing review date",IF(J827&lt;TODAY(),"Review overdue",IF(J827&lt;=TODAY()+30,"Review within 30 days","Scheduled")))))</f>
        <v/>
      </c>
      <c r="W827" s="8">
        <f>IF(OR(A827="",F827&lt;&gt;"Active"),"",IF(K827="No","Not required",IF(K827&lt;&gt;"Yes","Check requirement",IF(L827="Further support needed","Competence concern",IF(L827="Competence confirmed","Confirmed",IF(M827="","Missing assessment due",IF(M827&lt;TODAY(),"Assessment overdue","Assessment outstanding")))))))</f>
        <v/>
      </c>
      <c r="X827" s="8">
        <f>IF(OR(A827="",F827&lt;&gt;"Active"),"",IF(T827="Closed","Closed",IF(AND(T827="Not needed",Q827="",R827="",S827=""),"No action",IF(OR(Q827="",R827="",S827="",T827&lt;&gt;"Open"),"Check action details",IF(S827&lt;TODAY(),"Action overdue","Action open")))))</f>
        <v/>
      </c>
      <c r="Y827" s="8">
        <f>IF(COUNTA(A827:T827)=0,"",IF(F827="Archived","Archived",IF(OR(A827="",B827="",C827="",D827="",E827="",F827&lt;&gt;"Active",COUNTIF(Roles,B827)=0,COUNTIF(Branches,C827)=0,COUNTIF(LearningStatuses,G827)=0,COUNTIF(AssessmentRequired,K827)=0,COUNTIF(AssessmentStatuses,L827)=0,COUNTIF(ActionStatuses,T827)=0,AND(H827&lt;&gt;"",NOT(ISNUMBER(H827))),AND(I827&lt;&gt;"",OR(NOT(ISNUMBER(I827)),I827&gt;TODAY())),AND(J827&lt;&gt;"",NOT(ISNUMBER(J827))),AND(M827&lt;&gt;"",NOT(ISNUMBER(M827))),AND(N827&lt;&gt;"",OR(NOT(ISNUMBER(N827)),N827&gt;TODAY())),AND(S827&lt;&gt;"",NOT(ISNUMBER(S827))),AND(G827="Completed",OR(I827="",P827="",J827="")),AND(G827&lt;&gt;"Completed",OR(I827&lt;&gt;"",H827="")),AND(K827="No",L827&lt;&gt;"Not required"),AND(K827="Yes",OR(L827="Not required",AND(L827&lt;&gt;"Competence confirmed",M827=""))),AND(OR(L827="Competence confirmed",L827="Further support needed"),OR(N827="",O827="",P827="")),AND(L827="Further support needed",T827&lt;&gt;"Open"),X827="Check action details",AND(T827="Closed",OR(Q827="",R827="",P827=""))),"Check required fields/dates","Recorded - verify evidence")))</f>
        <v/>
      </c>
    </row>
    <row r="828" spans="1:25" ht="32" customHeight="1">
      <c r="A828" s="6"/>
      <c r="B828" s="6"/>
      <c r="C828" s="6"/>
      <c r="D828" s="6"/>
      <c r="E828" s="6"/>
      <c r="F828" s="6"/>
      <c r="G828" s="6"/>
      <c r="H828" s="7"/>
      <c r="I828" s="7"/>
      <c r="J828" s="7"/>
      <c r="K828" s="6"/>
      <c r="L828" s="6"/>
      <c r="M828" s="7"/>
      <c r="N828" s="7"/>
      <c r="O828" s="6"/>
      <c r="P828" s="6"/>
      <c r="Q828" s="6"/>
      <c r="R828" s="6"/>
      <c r="S828" s="7"/>
      <c r="T828" s="6"/>
      <c r="U828" s="8">
        <f>IF(OR(A828="",F828&lt;&gt;"Active"),"",IF(G828="Completed","Completed",IF(H828="","Missing deadline",IF(H828&lt;TODAY(),"Overdue learning",IF(H828&lt;=TODAY()+30,"Due within 30 days","Scheduled")))))</f>
        <v/>
      </c>
      <c r="V828" s="8">
        <f>IF(OR(A828="",F828&lt;&gt;"Active"),"",IF(G828&lt;&gt;"Completed","Not yet completed",IF(J828="","Missing review date",IF(J828&lt;TODAY(),"Review overdue",IF(J828&lt;=TODAY()+30,"Review within 30 days","Scheduled")))))</f>
        <v/>
      </c>
      <c r="W828" s="8">
        <f>IF(OR(A828="",F828&lt;&gt;"Active"),"",IF(K828="No","Not required",IF(K828&lt;&gt;"Yes","Check requirement",IF(L828="Further support needed","Competence concern",IF(L828="Competence confirmed","Confirmed",IF(M828="","Missing assessment due",IF(M828&lt;TODAY(),"Assessment overdue","Assessment outstanding")))))))</f>
        <v/>
      </c>
      <c r="X828" s="8">
        <f>IF(OR(A828="",F828&lt;&gt;"Active"),"",IF(T828="Closed","Closed",IF(AND(T828="Not needed",Q828="",R828="",S828=""),"No action",IF(OR(Q828="",R828="",S828="",T828&lt;&gt;"Open"),"Check action details",IF(S828&lt;TODAY(),"Action overdue","Action open")))))</f>
        <v/>
      </c>
      <c r="Y828" s="8">
        <f>IF(COUNTA(A828:T828)=0,"",IF(F828="Archived","Archived",IF(OR(A828="",B828="",C828="",D828="",E828="",F828&lt;&gt;"Active",COUNTIF(Roles,B828)=0,COUNTIF(Branches,C828)=0,COUNTIF(LearningStatuses,G828)=0,COUNTIF(AssessmentRequired,K828)=0,COUNTIF(AssessmentStatuses,L828)=0,COUNTIF(ActionStatuses,T828)=0,AND(H828&lt;&gt;"",NOT(ISNUMBER(H828))),AND(I828&lt;&gt;"",OR(NOT(ISNUMBER(I828)),I828&gt;TODAY())),AND(J828&lt;&gt;"",NOT(ISNUMBER(J828))),AND(M828&lt;&gt;"",NOT(ISNUMBER(M828))),AND(N828&lt;&gt;"",OR(NOT(ISNUMBER(N828)),N828&gt;TODAY())),AND(S828&lt;&gt;"",NOT(ISNUMBER(S828))),AND(G828="Completed",OR(I828="",P828="",J828="")),AND(G828&lt;&gt;"Completed",OR(I828&lt;&gt;"",H828="")),AND(K828="No",L828&lt;&gt;"Not required"),AND(K828="Yes",OR(L828="Not required",AND(L828&lt;&gt;"Competence confirmed",M828=""))),AND(OR(L828="Competence confirmed",L828="Further support needed"),OR(N828="",O828="",P828="")),AND(L828="Further support needed",T828&lt;&gt;"Open"),X828="Check action details",AND(T828="Closed",OR(Q828="",R828="",P828=""))),"Check required fields/dates","Recorded - verify evidence")))</f>
        <v/>
      </c>
    </row>
    <row r="829" spans="1:25" ht="32" customHeight="1">
      <c r="A829" s="6"/>
      <c r="B829" s="6"/>
      <c r="C829" s="6"/>
      <c r="D829" s="6"/>
      <c r="E829" s="6"/>
      <c r="F829" s="6"/>
      <c r="G829" s="6"/>
      <c r="H829" s="7"/>
      <c r="I829" s="7"/>
      <c r="J829" s="7"/>
      <c r="K829" s="6"/>
      <c r="L829" s="6"/>
      <c r="M829" s="7"/>
      <c r="N829" s="7"/>
      <c r="O829" s="6"/>
      <c r="P829" s="6"/>
      <c r="Q829" s="6"/>
      <c r="R829" s="6"/>
      <c r="S829" s="7"/>
      <c r="T829" s="6"/>
      <c r="U829" s="8">
        <f>IF(OR(A829="",F829&lt;&gt;"Active"),"",IF(G829="Completed","Completed",IF(H829="","Missing deadline",IF(H829&lt;TODAY(),"Overdue learning",IF(H829&lt;=TODAY()+30,"Due within 30 days","Scheduled")))))</f>
        <v/>
      </c>
      <c r="V829" s="8">
        <f>IF(OR(A829="",F829&lt;&gt;"Active"),"",IF(G829&lt;&gt;"Completed","Not yet completed",IF(J829="","Missing review date",IF(J829&lt;TODAY(),"Review overdue",IF(J829&lt;=TODAY()+30,"Review within 30 days","Scheduled")))))</f>
        <v/>
      </c>
      <c r="W829" s="8">
        <f>IF(OR(A829="",F829&lt;&gt;"Active"),"",IF(K829="No","Not required",IF(K829&lt;&gt;"Yes","Check requirement",IF(L829="Further support needed","Competence concern",IF(L829="Competence confirmed","Confirmed",IF(M829="","Missing assessment due",IF(M829&lt;TODAY(),"Assessment overdue","Assessment outstanding")))))))</f>
        <v/>
      </c>
      <c r="X829" s="8">
        <f>IF(OR(A829="",F829&lt;&gt;"Active"),"",IF(T829="Closed","Closed",IF(AND(T829="Not needed",Q829="",R829="",S829=""),"No action",IF(OR(Q829="",R829="",S829="",T829&lt;&gt;"Open"),"Check action details",IF(S829&lt;TODAY(),"Action overdue","Action open")))))</f>
        <v/>
      </c>
      <c r="Y829" s="8">
        <f>IF(COUNTA(A829:T829)=0,"",IF(F829="Archived","Archived",IF(OR(A829="",B829="",C829="",D829="",E829="",F829&lt;&gt;"Active",COUNTIF(Roles,B829)=0,COUNTIF(Branches,C829)=0,COUNTIF(LearningStatuses,G829)=0,COUNTIF(AssessmentRequired,K829)=0,COUNTIF(AssessmentStatuses,L829)=0,COUNTIF(ActionStatuses,T829)=0,AND(H829&lt;&gt;"",NOT(ISNUMBER(H829))),AND(I829&lt;&gt;"",OR(NOT(ISNUMBER(I829)),I829&gt;TODAY())),AND(J829&lt;&gt;"",NOT(ISNUMBER(J829))),AND(M829&lt;&gt;"",NOT(ISNUMBER(M829))),AND(N829&lt;&gt;"",OR(NOT(ISNUMBER(N829)),N829&gt;TODAY())),AND(S829&lt;&gt;"",NOT(ISNUMBER(S829))),AND(G829="Completed",OR(I829="",P829="",J829="")),AND(G829&lt;&gt;"Completed",OR(I829&lt;&gt;"",H829="")),AND(K829="No",L829&lt;&gt;"Not required"),AND(K829="Yes",OR(L829="Not required",AND(L829&lt;&gt;"Competence confirmed",M829=""))),AND(OR(L829="Competence confirmed",L829="Further support needed"),OR(N829="",O829="",P829="")),AND(L829="Further support needed",T829&lt;&gt;"Open"),X829="Check action details",AND(T829="Closed",OR(Q829="",R829="",P829=""))),"Check required fields/dates","Recorded - verify evidence")))</f>
        <v/>
      </c>
    </row>
    <row r="830" spans="1:25" ht="32" customHeight="1">
      <c r="A830" s="6"/>
      <c r="B830" s="6"/>
      <c r="C830" s="6"/>
      <c r="D830" s="6"/>
      <c r="E830" s="6"/>
      <c r="F830" s="6"/>
      <c r="G830" s="6"/>
      <c r="H830" s="7"/>
      <c r="I830" s="7"/>
      <c r="J830" s="7"/>
      <c r="K830" s="6"/>
      <c r="L830" s="6"/>
      <c r="M830" s="7"/>
      <c r="N830" s="7"/>
      <c r="O830" s="6"/>
      <c r="P830" s="6"/>
      <c r="Q830" s="6"/>
      <c r="R830" s="6"/>
      <c r="S830" s="7"/>
      <c r="T830" s="6"/>
      <c r="U830" s="8">
        <f>IF(OR(A830="",F830&lt;&gt;"Active"),"",IF(G830="Completed","Completed",IF(H830="","Missing deadline",IF(H830&lt;TODAY(),"Overdue learning",IF(H830&lt;=TODAY()+30,"Due within 30 days","Scheduled")))))</f>
        <v/>
      </c>
      <c r="V830" s="8">
        <f>IF(OR(A830="",F830&lt;&gt;"Active"),"",IF(G830&lt;&gt;"Completed","Not yet completed",IF(J830="","Missing review date",IF(J830&lt;TODAY(),"Review overdue",IF(J830&lt;=TODAY()+30,"Review within 30 days","Scheduled")))))</f>
        <v/>
      </c>
      <c r="W830" s="8">
        <f>IF(OR(A830="",F830&lt;&gt;"Active"),"",IF(K830="No","Not required",IF(K830&lt;&gt;"Yes","Check requirement",IF(L830="Further support needed","Competence concern",IF(L830="Competence confirmed","Confirmed",IF(M830="","Missing assessment due",IF(M830&lt;TODAY(),"Assessment overdue","Assessment outstanding")))))))</f>
        <v/>
      </c>
      <c r="X830" s="8">
        <f>IF(OR(A830="",F830&lt;&gt;"Active"),"",IF(T830="Closed","Closed",IF(AND(T830="Not needed",Q830="",R830="",S830=""),"No action",IF(OR(Q830="",R830="",S830="",T830&lt;&gt;"Open"),"Check action details",IF(S830&lt;TODAY(),"Action overdue","Action open")))))</f>
        <v/>
      </c>
      <c r="Y830" s="8">
        <f>IF(COUNTA(A830:T830)=0,"",IF(F830="Archived","Archived",IF(OR(A830="",B830="",C830="",D830="",E830="",F830&lt;&gt;"Active",COUNTIF(Roles,B830)=0,COUNTIF(Branches,C830)=0,COUNTIF(LearningStatuses,G830)=0,COUNTIF(AssessmentRequired,K830)=0,COUNTIF(AssessmentStatuses,L830)=0,COUNTIF(ActionStatuses,T830)=0,AND(H830&lt;&gt;"",NOT(ISNUMBER(H830))),AND(I830&lt;&gt;"",OR(NOT(ISNUMBER(I830)),I830&gt;TODAY())),AND(J830&lt;&gt;"",NOT(ISNUMBER(J830))),AND(M830&lt;&gt;"",NOT(ISNUMBER(M830))),AND(N830&lt;&gt;"",OR(NOT(ISNUMBER(N830)),N830&gt;TODAY())),AND(S830&lt;&gt;"",NOT(ISNUMBER(S830))),AND(G830="Completed",OR(I830="",P830="",J830="")),AND(G830&lt;&gt;"Completed",OR(I830&lt;&gt;"",H830="")),AND(K830="No",L830&lt;&gt;"Not required"),AND(K830="Yes",OR(L830="Not required",AND(L830&lt;&gt;"Competence confirmed",M830=""))),AND(OR(L830="Competence confirmed",L830="Further support needed"),OR(N830="",O830="",P830="")),AND(L830="Further support needed",T830&lt;&gt;"Open"),X830="Check action details",AND(T830="Closed",OR(Q830="",R830="",P830=""))),"Check required fields/dates","Recorded - verify evidence")))</f>
        <v/>
      </c>
    </row>
    <row r="831" spans="1:25" ht="32" customHeight="1">
      <c r="A831" s="6"/>
      <c r="B831" s="6"/>
      <c r="C831" s="6"/>
      <c r="D831" s="6"/>
      <c r="E831" s="6"/>
      <c r="F831" s="6"/>
      <c r="G831" s="6"/>
      <c r="H831" s="7"/>
      <c r="I831" s="7"/>
      <c r="J831" s="7"/>
      <c r="K831" s="6"/>
      <c r="L831" s="6"/>
      <c r="M831" s="7"/>
      <c r="N831" s="7"/>
      <c r="O831" s="6"/>
      <c r="P831" s="6"/>
      <c r="Q831" s="6"/>
      <c r="R831" s="6"/>
      <c r="S831" s="7"/>
      <c r="T831" s="6"/>
      <c r="U831" s="8">
        <f>IF(OR(A831="",F831&lt;&gt;"Active"),"",IF(G831="Completed","Completed",IF(H831="","Missing deadline",IF(H831&lt;TODAY(),"Overdue learning",IF(H831&lt;=TODAY()+30,"Due within 30 days","Scheduled")))))</f>
        <v/>
      </c>
      <c r="V831" s="8">
        <f>IF(OR(A831="",F831&lt;&gt;"Active"),"",IF(G831&lt;&gt;"Completed","Not yet completed",IF(J831="","Missing review date",IF(J831&lt;TODAY(),"Review overdue",IF(J831&lt;=TODAY()+30,"Review within 30 days","Scheduled")))))</f>
        <v/>
      </c>
      <c r="W831" s="8">
        <f>IF(OR(A831="",F831&lt;&gt;"Active"),"",IF(K831="No","Not required",IF(K831&lt;&gt;"Yes","Check requirement",IF(L831="Further support needed","Competence concern",IF(L831="Competence confirmed","Confirmed",IF(M831="","Missing assessment due",IF(M831&lt;TODAY(),"Assessment overdue","Assessment outstanding")))))))</f>
        <v/>
      </c>
      <c r="X831" s="8">
        <f>IF(OR(A831="",F831&lt;&gt;"Active"),"",IF(T831="Closed","Closed",IF(AND(T831="Not needed",Q831="",R831="",S831=""),"No action",IF(OR(Q831="",R831="",S831="",T831&lt;&gt;"Open"),"Check action details",IF(S831&lt;TODAY(),"Action overdue","Action open")))))</f>
        <v/>
      </c>
      <c r="Y831" s="8">
        <f>IF(COUNTA(A831:T831)=0,"",IF(F831="Archived","Archived",IF(OR(A831="",B831="",C831="",D831="",E831="",F831&lt;&gt;"Active",COUNTIF(Roles,B831)=0,COUNTIF(Branches,C831)=0,COUNTIF(LearningStatuses,G831)=0,COUNTIF(AssessmentRequired,K831)=0,COUNTIF(AssessmentStatuses,L831)=0,COUNTIF(ActionStatuses,T831)=0,AND(H831&lt;&gt;"",NOT(ISNUMBER(H831))),AND(I831&lt;&gt;"",OR(NOT(ISNUMBER(I831)),I831&gt;TODAY())),AND(J831&lt;&gt;"",NOT(ISNUMBER(J831))),AND(M831&lt;&gt;"",NOT(ISNUMBER(M831))),AND(N831&lt;&gt;"",OR(NOT(ISNUMBER(N831)),N831&gt;TODAY())),AND(S831&lt;&gt;"",NOT(ISNUMBER(S831))),AND(G831="Completed",OR(I831="",P831="",J831="")),AND(G831&lt;&gt;"Completed",OR(I831&lt;&gt;"",H831="")),AND(K831="No",L831&lt;&gt;"Not required"),AND(K831="Yes",OR(L831="Not required",AND(L831&lt;&gt;"Competence confirmed",M831=""))),AND(OR(L831="Competence confirmed",L831="Further support needed"),OR(N831="",O831="",P831="")),AND(L831="Further support needed",T831&lt;&gt;"Open"),X831="Check action details",AND(T831="Closed",OR(Q831="",R831="",P831=""))),"Check required fields/dates","Recorded - verify evidence")))</f>
        <v/>
      </c>
    </row>
    <row r="832" spans="1:25" ht="32" customHeight="1">
      <c r="A832" s="6"/>
      <c r="B832" s="6"/>
      <c r="C832" s="6"/>
      <c r="D832" s="6"/>
      <c r="E832" s="6"/>
      <c r="F832" s="6"/>
      <c r="G832" s="6"/>
      <c r="H832" s="7"/>
      <c r="I832" s="7"/>
      <c r="J832" s="7"/>
      <c r="K832" s="6"/>
      <c r="L832" s="6"/>
      <c r="M832" s="7"/>
      <c r="N832" s="7"/>
      <c r="O832" s="6"/>
      <c r="P832" s="6"/>
      <c r="Q832" s="6"/>
      <c r="R832" s="6"/>
      <c r="S832" s="7"/>
      <c r="T832" s="6"/>
      <c r="U832" s="8">
        <f>IF(OR(A832="",F832&lt;&gt;"Active"),"",IF(G832="Completed","Completed",IF(H832="","Missing deadline",IF(H832&lt;TODAY(),"Overdue learning",IF(H832&lt;=TODAY()+30,"Due within 30 days","Scheduled")))))</f>
        <v/>
      </c>
      <c r="V832" s="8">
        <f>IF(OR(A832="",F832&lt;&gt;"Active"),"",IF(G832&lt;&gt;"Completed","Not yet completed",IF(J832="","Missing review date",IF(J832&lt;TODAY(),"Review overdue",IF(J832&lt;=TODAY()+30,"Review within 30 days","Scheduled")))))</f>
        <v/>
      </c>
      <c r="W832" s="8">
        <f>IF(OR(A832="",F832&lt;&gt;"Active"),"",IF(K832="No","Not required",IF(K832&lt;&gt;"Yes","Check requirement",IF(L832="Further support needed","Competence concern",IF(L832="Competence confirmed","Confirmed",IF(M832="","Missing assessment due",IF(M832&lt;TODAY(),"Assessment overdue","Assessment outstanding")))))))</f>
        <v/>
      </c>
      <c r="X832" s="8">
        <f>IF(OR(A832="",F832&lt;&gt;"Active"),"",IF(T832="Closed","Closed",IF(AND(T832="Not needed",Q832="",R832="",S832=""),"No action",IF(OR(Q832="",R832="",S832="",T832&lt;&gt;"Open"),"Check action details",IF(S832&lt;TODAY(),"Action overdue","Action open")))))</f>
        <v/>
      </c>
      <c r="Y832" s="8">
        <f>IF(COUNTA(A832:T832)=0,"",IF(F832="Archived","Archived",IF(OR(A832="",B832="",C832="",D832="",E832="",F832&lt;&gt;"Active",COUNTIF(Roles,B832)=0,COUNTIF(Branches,C832)=0,COUNTIF(LearningStatuses,G832)=0,COUNTIF(AssessmentRequired,K832)=0,COUNTIF(AssessmentStatuses,L832)=0,COUNTIF(ActionStatuses,T832)=0,AND(H832&lt;&gt;"",NOT(ISNUMBER(H832))),AND(I832&lt;&gt;"",OR(NOT(ISNUMBER(I832)),I832&gt;TODAY())),AND(J832&lt;&gt;"",NOT(ISNUMBER(J832))),AND(M832&lt;&gt;"",NOT(ISNUMBER(M832))),AND(N832&lt;&gt;"",OR(NOT(ISNUMBER(N832)),N832&gt;TODAY())),AND(S832&lt;&gt;"",NOT(ISNUMBER(S832))),AND(G832="Completed",OR(I832="",P832="",J832="")),AND(G832&lt;&gt;"Completed",OR(I832&lt;&gt;"",H832="")),AND(K832="No",L832&lt;&gt;"Not required"),AND(K832="Yes",OR(L832="Not required",AND(L832&lt;&gt;"Competence confirmed",M832=""))),AND(OR(L832="Competence confirmed",L832="Further support needed"),OR(N832="",O832="",P832="")),AND(L832="Further support needed",T832&lt;&gt;"Open"),X832="Check action details",AND(T832="Closed",OR(Q832="",R832="",P832=""))),"Check required fields/dates","Recorded - verify evidence")))</f>
        <v/>
      </c>
    </row>
    <row r="833" spans="1:25" ht="32" customHeight="1">
      <c r="A833" s="6"/>
      <c r="B833" s="6"/>
      <c r="C833" s="6"/>
      <c r="D833" s="6"/>
      <c r="E833" s="6"/>
      <c r="F833" s="6"/>
      <c r="G833" s="6"/>
      <c r="H833" s="7"/>
      <c r="I833" s="7"/>
      <c r="J833" s="7"/>
      <c r="K833" s="6"/>
      <c r="L833" s="6"/>
      <c r="M833" s="7"/>
      <c r="N833" s="7"/>
      <c r="O833" s="6"/>
      <c r="P833" s="6"/>
      <c r="Q833" s="6"/>
      <c r="R833" s="6"/>
      <c r="S833" s="7"/>
      <c r="T833" s="6"/>
      <c r="U833" s="8">
        <f>IF(OR(A833="",F833&lt;&gt;"Active"),"",IF(G833="Completed","Completed",IF(H833="","Missing deadline",IF(H833&lt;TODAY(),"Overdue learning",IF(H833&lt;=TODAY()+30,"Due within 30 days","Scheduled")))))</f>
        <v/>
      </c>
      <c r="V833" s="8">
        <f>IF(OR(A833="",F833&lt;&gt;"Active"),"",IF(G833&lt;&gt;"Completed","Not yet completed",IF(J833="","Missing review date",IF(J833&lt;TODAY(),"Review overdue",IF(J833&lt;=TODAY()+30,"Review within 30 days","Scheduled")))))</f>
        <v/>
      </c>
      <c r="W833" s="8">
        <f>IF(OR(A833="",F833&lt;&gt;"Active"),"",IF(K833="No","Not required",IF(K833&lt;&gt;"Yes","Check requirement",IF(L833="Further support needed","Competence concern",IF(L833="Competence confirmed","Confirmed",IF(M833="","Missing assessment due",IF(M833&lt;TODAY(),"Assessment overdue","Assessment outstanding")))))))</f>
        <v/>
      </c>
      <c r="X833" s="8">
        <f>IF(OR(A833="",F833&lt;&gt;"Active"),"",IF(T833="Closed","Closed",IF(AND(T833="Not needed",Q833="",R833="",S833=""),"No action",IF(OR(Q833="",R833="",S833="",T833&lt;&gt;"Open"),"Check action details",IF(S833&lt;TODAY(),"Action overdue","Action open")))))</f>
        <v/>
      </c>
      <c r="Y833" s="8">
        <f>IF(COUNTA(A833:T833)=0,"",IF(F833="Archived","Archived",IF(OR(A833="",B833="",C833="",D833="",E833="",F833&lt;&gt;"Active",COUNTIF(Roles,B833)=0,COUNTIF(Branches,C833)=0,COUNTIF(LearningStatuses,G833)=0,COUNTIF(AssessmentRequired,K833)=0,COUNTIF(AssessmentStatuses,L833)=0,COUNTIF(ActionStatuses,T833)=0,AND(H833&lt;&gt;"",NOT(ISNUMBER(H833))),AND(I833&lt;&gt;"",OR(NOT(ISNUMBER(I833)),I833&gt;TODAY())),AND(J833&lt;&gt;"",NOT(ISNUMBER(J833))),AND(M833&lt;&gt;"",NOT(ISNUMBER(M833))),AND(N833&lt;&gt;"",OR(NOT(ISNUMBER(N833)),N833&gt;TODAY())),AND(S833&lt;&gt;"",NOT(ISNUMBER(S833))),AND(G833="Completed",OR(I833="",P833="",J833="")),AND(G833&lt;&gt;"Completed",OR(I833&lt;&gt;"",H833="")),AND(K833="No",L833&lt;&gt;"Not required"),AND(K833="Yes",OR(L833="Not required",AND(L833&lt;&gt;"Competence confirmed",M833=""))),AND(OR(L833="Competence confirmed",L833="Further support needed"),OR(N833="",O833="",P833="")),AND(L833="Further support needed",T833&lt;&gt;"Open"),X833="Check action details",AND(T833="Closed",OR(Q833="",R833="",P833=""))),"Check required fields/dates","Recorded - verify evidence")))</f>
        <v/>
      </c>
    </row>
    <row r="834" spans="1:25" ht="32" customHeight="1">
      <c r="A834" s="6"/>
      <c r="B834" s="6"/>
      <c r="C834" s="6"/>
      <c r="D834" s="6"/>
      <c r="E834" s="6"/>
      <c r="F834" s="6"/>
      <c r="G834" s="6"/>
      <c r="H834" s="7"/>
      <c r="I834" s="7"/>
      <c r="J834" s="7"/>
      <c r="K834" s="6"/>
      <c r="L834" s="6"/>
      <c r="M834" s="7"/>
      <c r="N834" s="7"/>
      <c r="O834" s="6"/>
      <c r="P834" s="6"/>
      <c r="Q834" s="6"/>
      <c r="R834" s="6"/>
      <c r="S834" s="7"/>
      <c r="T834" s="6"/>
      <c r="U834" s="8">
        <f>IF(OR(A834="",F834&lt;&gt;"Active"),"",IF(G834="Completed","Completed",IF(H834="","Missing deadline",IF(H834&lt;TODAY(),"Overdue learning",IF(H834&lt;=TODAY()+30,"Due within 30 days","Scheduled")))))</f>
        <v/>
      </c>
      <c r="V834" s="8">
        <f>IF(OR(A834="",F834&lt;&gt;"Active"),"",IF(G834&lt;&gt;"Completed","Not yet completed",IF(J834="","Missing review date",IF(J834&lt;TODAY(),"Review overdue",IF(J834&lt;=TODAY()+30,"Review within 30 days","Scheduled")))))</f>
        <v/>
      </c>
      <c r="W834" s="8">
        <f>IF(OR(A834="",F834&lt;&gt;"Active"),"",IF(K834="No","Not required",IF(K834&lt;&gt;"Yes","Check requirement",IF(L834="Further support needed","Competence concern",IF(L834="Competence confirmed","Confirmed",IF(M834="","Missing assessment due",IF(M834&lt;TODAY(),"Assessment overdue","Assessment outstanding")))))))</f>
        <v/>
      </c>
      <c r="X834" s="8">
        <f>IF(OR(A834="",F834&lt;&gt;"Active"),"",IF(T834="Closed","Closed",IF(AND(T834="Not needed",Q834="",R834="",S834=""),"No action",IF(OR(Q834="",R834="",S834="",T834&lt;&gt;"Open"),"Check action details",IF(S834&lt;TODAY(),"Action overdue","Action open")))))</f>
        <v/>
      </c>
      <c r="Y834" s="8">
        <f>IF(COUNTA(A834:T834)=0,"",IF(F834="Archived","Archived",IF(OR(A834="",B834="",C834="",D834="",E834="",F834&lt;&gt;"Active",COUNTIF(Roles,B834)=0,COUNTIF(Branches,C834)=0,COUNTIF(LearningStatuses,G834)=0,COUNTIF(AssessmentRequired,K834)=0,COUNTIF(AssessmentStatuses,L834)=0,COUNTIF(ActionStatuses,T834)=0,AND(H834&lt;&gt;"",NOT(ISNUMBER(H834))),AND(I834&lt;&gt;"",OR(NOT(ISNUMBER(I834)),I834&gt;TODAY())),AND(J834&lt;&gt;"",NOT(ISNUMBER(J834))),AND(M834&lt;&gt;"",NOT(ISNUMBER(M834))),AND(N834&lt;&gt;"",OR(NOT(ISNUMBER(N834)),N834&gt;TODAY())),AND(S834&lt;&gt;"",NOT(ISNUMBER(S834))),AND(G834="Completed",OR(I834="",P834="",J834="")),AND(G834&lt;&gt;"Completed",OR(I834&lt;&gt;"",H834="")),AND(K834="No",L834&lt;&gt;"Not required"),AND(K834="Yes",OR(L834="Not required",AND(L834&lt;&gt;"Competence confirmed",M834=""))),AND(OR(L834="Competence confirmed",L834="Further support needed"),OR(N834="",O834="",P834="")),AND(L834="Further support needed",T834&lt;&gt;"Open"),X834="Check action details",AND(T834="Closed",OR(Q834="",R834="",P834=""))),"Check required fields/dates","Recorded - verify evidence")))</f>
        <v/>
      </c>
    </row>
    <row r="835" spans="1:25" ht="32" customHeight="1">
      <c r="A835" s="6"/>
      <c r="B835" s="6"/>
      <c r="C835" s="6"/>
      <c r="D835" s="6"/>
      <c r="E835" s="6"/>
      <c r="F835" s="6"/>
      <c r="G835" s="6"/>
      <c r="H835" s="7"/>
      <c r="I835" s="7"/>
      <c r="J835" s="7"/>
      <c r="K835" s="6"/>
      <c r="L835" s="6"/>
      <c r="M835" s="7"/>
      <c r="N835" s="7"/>
      <c r="O835" s="6"/>
      <c r="P835" s="6"/>
      <c r="Q835" s="6"/>
      <c r="R835" s="6"/>
      <c r="S835" s="7"/>
      <c r="T835" s="6"/>
      <c r="U835" s="8">
        <f>IF(OR(A835="",F835&lt;&gt;"Active"),"",IF(G835="Completed","Completed",IF(H835="","Missing deadline",IF(H835&lt;TODAY(),"Overdue learning",IF(H835&lt;=TODAY()+30,"Due within 30 days","Scheduled")))))</f>
        <v/>
      </c>
      <c r="V835" s="8">
        <f>IF(OR(A835="",F835&lt;&gt;"Active"),"",IF(G835&lt;&gt;"Completed","Not yet completed",IF(J835="","Missing review date",IF(J835&lt;TODAY(),"Review overdue",IF(J835&lt;=TODAY()+30,"Review within 30 days","Scheduled")))))</f>
        <v/>
      </c>
      <c r="W835" s="8">
        <f>IF(OR(A835="",F835&lt;&gt;"Active"),"",IF(K835="No","Not required",IF(K835&lt;&gt;"Yes","Check requirement",IF(L835="Further support needed","Competence concern",IF(L835="Competence confirmed","Confirmed",IF(M835="","Missing assessment due",IF(M835&lt;TODAY(),"Assessment overdue","Assessment outstanding")))))))</f>
        <v/>
      </c>
      <c r="X835" s="8">
        <f>IF(OR(A835="",F835&lt;&gt;"Active"),"",IF(T835="Closed","Closed",IF(AND(T835="Not needed",Q835="",R835="",S835=""),"No action",IF(OR(Q835="",R835="",S835="",T835&lt;&gt;"Open"),"Check action details",IF(S835&lt;TODAY(),"Action overdue","Action open")))))</f>
        <v/>
      </c>
      <c r="Y835" s="8">
        <f>IF(COUNTA(A835:T835)=0,"",IF(F835="Archived","Archived",IF(OR(A835="",B835="",C835="",D835="",E835="",F835&lt;&gt;"Active",COUNTIF(Roles,B835)=0,COUNTIF(Branches,C835)=0,COUNTIF(LearningStatuses,G835)=0,COUNTIF(AssessmentRequired,K835)=0,COUNTIF(AssessmentStatuses,L835)=0,COUNTIF(ActionStatuses,T835)=0,AND(H835&lt;&gt;"",NOT(ISNUMBER(H835))),AND(I835&lt;&gt;"",OR(NOT(ISNUMBER(I835)),I835&gt;TODAY())),AND(J835&lt;&gt;"",NOT(ISNUMBER(J835))),AND(M835&lt;&gt;"",NOT(ISNUMBER(M835))),AND(N835&lt;&gt;"",OR(NOT(ISNUMBER(N835)),N835&gt;TODAY())),AND(S835&lt;&gt;"",NOT(ISNUMBER(S835))),AND(G835="Completed",OR(I835="",P835="",J835="")),AND(G835&lt;&gt;"Completed",OR(I835&lt;&gt;"",H835="")),AND(K835="No",L835&lt;&gt;"Not required"),AND(K835="Yes",OR(L835="Not required",AND(L835&lt;&gt;"Competence confirmed",M835=""))),AND(OR(L835="Competence confirmed",L835="Further support needed"),OR(N835="",O835="",P835="")),AND(L835="Further support needed",T835&lt;&gt;"Open"),X835="Check action details",AND(T835="Closed",OR(Q835="",R835="",P835=""))),"Check required fields/dates","Recorded - verify evidence")))</f>
        <v/>
      </c>
    </row>
    <row r="836" spans="1:25" ht="32" customHeight="1">
      <c r="A836" s="6"/>
      <c r="B836" s="6"/>
      <c r="C836" s="6"/>
      <c r="D836" s="6"/>
      <c r="E836" s="6"/>
      <c r="F836" s="6"/>
      <c r="G836" s="6"/>
      <c r="H836" s="7"/>
      <c r="I836" s="7"/>
      <c r="J836" s="7"/>
      <c r="K836" s="6"/>
      <c r="L836" s="6"/>
      <c r="M836" s="7"/>
      <c r="N836" s="7"/>
      <c r="O836" s="6"/>
      <c r="P836" s="6"/>
      <c r="Q836" s="6"/>
      <c r="R836" s="6"/>
      <c r="S836" s="7"/>
      <c r="T836" s="6"/>
      <c r="U836" s="8">
        <f>IF(OR(A836="",F836&lt;&gt;"Active"),"",IF(G836="Completed","Completed",IF(H836="","Missing deadline",IF(H836&lt;TODAY(),"Overdue learning",IF(H836&lt;=TODAY()+30,"Due within 30 days","Scheduled")))))</f>
        <v/>
      </c>
      <c r="V836" s="8">
        <f>IF(OR(A836="",F836&lt;&gt;"Active"),"",IF(G836&lt;&gt;"Completed","Not yet completed",IF(J836="","Missing review date",IF(J836&lt;TODAY(),"Review overdue",IF(J836&lt;=TODAY()+30,"Review within 30 days","Scheduled")))))</f>
        <v/>
      </c>
      <c r="W836" s="8">
        <f>IF(OR(A836="",F836&lt;&gt;"Active"),"",IF(K836="No","Not required",IF(K836&lt;&gt;"Yes","Check requirement",IF(L836="Further support needed","Competence concern",IF(L836="Competence confirmed","Confirmed",IF(M836="","Missing assessment due",IF(M836&lt;TODAY(),"Assessment overdue","Assessment outstanding")))))))</f>
        <v/>
      </c>
      <c r="X836" s="8">
        <f>IF(OR(A836="",F836&lt;&gt;"Active"),"",IF(T836="Closed","Closed",IF(AND(T836="Not needed",Q836="",R836="",S836=""),"No action",IF(OR(Q836="",R836="",S836="",T836&lt;&gt;"Open"),"Check action details",IF(S836&lt;TODAY(),"Action overdue","Action open")))))</f>
        <v/>
      </c>
      <c r="Y836" s="8">
        <f>IF(COUNTA(A836:T836)=0,"",IF(F836="Archived","Archived",IF(OR(A836="",B836="",C836="",D836="",E836="",F836&lt;&gt;"Active",COUNTIF(Roles,B836)=0,COUNTIF(Branches,C836)=0,COUNTIF(LearningStatuses,G836)=0,COUNTIF(AssessmentRequired,K836)=0,COUNTIF(AssessmentStatuses,L836)=0,COUNTIF(ActionStatuses,T836)=0,AND(H836&lt;&gt;"",NOT(ISNUMBER(H836))),AND(I836&lt;&gt;"",OR(NOT(ISNUMBER(I836)),I836&gt;TODAY())),AND(J836&lt;&gt;"",NOT(ISNUMBER(J836))),AND(M836&lt;&gt;"",NOT(ISNUMBER(M836))),AND(N836&lt;&gt;"",OR(NOT(ISNUMBER(N836)),N836&gt;TODAY())),AND(S836&lt;&gt;"",NOT(ISNUMBER(S836))),AND(G836="Completed",OR(I836="",P836="",J836="")),AND(G836&lt;&gt;"Completed",OR(I836&lt;&gt;"",H836="")),AND(K836="No",L836&lt;&gt;"Not required"),AND(K836="Yes",OR(L836="Not required",AND(L836&lt;&gt;"Competence confirmed",M836=""))),AND(OR(L836="Competence confirmed",L836="Further support needed"),OR(N836="",O836="",P836="")),AND(L836="Further support needed",T836&lt;&gt;"Open"),X836="Check action details",AND(T836="Closed",OR(Q836="",R836="",P836=""))),"Check required fields/dates","Recorded - verify evidence")))</f>
        <v/>
      </c>
    </row>
    <row r="837" spans="1:25" ht="32" customHeight="1">
      <c r="A837" s="6"/>
      <c r="B837" s="6"/>
      <c r="C837" s="6"/>
      <c r="D837" s="6"/>
      <c r="E837" s="6"/>
      <c r="F837" s="6"/>
      <c r="G837" s="6"/>
      <c r="H837" s="7"/>
      <c r="I837" s="7"/>
      <c r="J837" s="7"/>
      <c r="K837" s="6"/>
      <c r="L837" s="6"/>
      <c r="M837" s="7"/>
      <c r="N837" s="7"/>
      <c r="O837" s="6"/>
      <c r="P837" s="6"/>
      <c r="Q837" s="6"/>
      <c r="R837" s="6"/>
      <c r="S837" s="7"/>
      <c r="T837" s="6"/>
      <c r="U837" s="8">
        <f>IF(OR(A837="",F837&lt;&gt;"Active"),"",IF(G837="Completed","Completed",IF(H837="","Missing deadline",IF(H837&lt;TODAY(),"Overdue learning",IF(H837&lt;=TODAY()+30,"Due within 30 days","Scheduled")))))</f>
        <v/>
      </c>
      <c r="V837" s="8">
        <f>IF(OR(A837="",F837&lt;&gt;"Active"),"",IF(G837&lt;&gt;"Completed","Not yet completed",IF(J837="","Missing review date",IF(J837&lt;TODAY(),"Review overdue",IF(J837&lt;=TODAY()+30,"Review within 30 days","Scheduled")))))</f>
        <v/>
      </c>
      <c r="W837" s="8">
        <f>IF(OR(A837="",F837&lt;&gt;"Active"),"",IF(K837="No","Not required",IF(K837&lt;&gt;"Yes","Check requirement",IF(L837="Further support needed","Competence concern",IF(L837="Competence confirmed","Confirmed",IF(M837="","Missing assessment due",IF(M837&lt;TODAY(),"Assessment overdue","Assessment outstanding")))))))</f>
        <v/>
      </c>
      <c r="X837" s="8">
        <f>IF(OR(A837="",F837&lt;&gt;"Active"),"",IF(T837="Closed","Closed",IF(AND(T837="Not needed",Q837="",R837="",S837=""),"No action",IF(OR(Q837="",R837="",S837="",T837&lt;&gt;"Open"),"Check action details",IF(S837&lt;TODAY(),"Action overdue","Action open")))))</f>
        <v/>
      </c>
      <c r="Y837" s="8">
        <f>IF(COUNTA(A837:T837)=0,"",IF(F837="Archived","Archived",IF(OR(A837="",B837="",C837="",D837="",E837="",F837&lt;&gt;"Active",COUNTIF(Roles,B837)=0,COUNTIF(Branches,C837)=0,COUNTIF(LearningStatuses,G837)=0,COUNTIF(AssessmentRequired,K837)=0,COUNTIF(AssessmentStatuses,L837)=0,COUNTIF(ActionStatuses,T837)=0,AND(H837&lt;&gt;"",NOT(ISNUMBER(H837))),AND(I837&lt;&gt;"",OR(NOT(ISNUMBER(I837)),I837&gt;TODAY())),AND(J837&lt;&gt;"",NOT(ISNUMBER(J837))),AND(M837&lt;&gt;"",NOT(ISNUMBER(M837))),AND(N837&lt;&gt;"",OR(NOT(ISNUMBER(N837)),N837&gt;TODAY())),AND(S837&lt;&gt;"",NOT(ISNUMBER(S837))),AND(G837="Completed",OR(I837="",P837="",J837="")),AND(G837&lt;&gt;"Completed",OR(I837&lt;&gt;"",H837="")),AND(K837="No",L837&lt;&gt;"Not required"),AND(K837="Yes",OR(L837="Not required",AND(L837&lt;&gt;"Competence confirmed",M837=""))),AND(OR(L837="Competence confirmed",L837="Further support needed"),OR(N837="",O837="",P837="")),AND(L837="Further support needed",T837&lt;&gt;"Open"),X837="Check action details",AND(T837="Closed",OR(Q837="",R837="",P837=""))),"Check required fields/dates","Recorded - verify evidence")))</f>
        <v/>
      </c>
    </row>
    <row r="838" spans="1:25" ht="32" customHeight="1">
      <c r="A838" s="6"/>
      <c r="B838" s="6"/>
      <c r="C838" s="6"/>
      <c r="D838" s="6"/>
      <c r="E838" s="6"/>
      <c r="F838" s="6"/>
      <c r="G838" s="6"/>
      <c r="H838" s="7"/>
      <c r="I838" s="7"/>
      <c r="J838" s="7"/>
      <c r="K838" s="6"/>
      <c r="L838" s="6"/>
      <c r="M838" s="7"/>
      <c r="N838" s="7"/>
      <c r="O838" s="6"/>
      <c r="P838" s="6"/>
      <c r="Q838" s="6"/>
      <c r="R838" s="6"/>
      <c r="S838" s="7"/>
      <c r="T838" s="6"/>
      <c r="U838" s="8">
        <f>IF(OR(A838="",F838&lt;&gt;"Active"),"",IF(G838="Completed","Completed",IF(H838="","Missing deadline",IF(H838&lt;TODAY(),"Overdue learning",IF(H838&lt;=TODAY()+30,"Due within 30 days","Scheduled")))))</f>
        <v/>
      </c>
      <c r="V838" s="8">
        <f>IF(OR(A838="",F838&lt;&gt;"Active"),"",IF(G838&lt;&gt;"Completed","Not yet completed",IF(J838="","Missing review date",IF(J838&lt;TODAY(),"Review overdue",IF(J838&lt;=TODAY()+30,"Review within 30 days","Scheduled")))))</f>
        <v/>
      </c>
      <c r="W838" s="8">
        <f>IF(OR(A838="",F838&lt;&gt;"Active"),"",IF(K838="No","Not required",IF(K838&lt;&gt;"Yes","Check requirement",IF(L838="Further support needed","Competence concern",IF(L838="Competence confirmed","Confirmed",IF(M838="","Missing assessment due",IF(M838&lt;TODAY(),"Assessment overdue","Assessment outstanding")))))))</f>
        <v/>
      </c>
      <c r="X838" s="8">
        <f>IF(OR(A838="",F838&lt;&gt;"Active"),"",IF(T838="Closed","Closed",IF(AND(T838="Not needed",Q838="",R838="",S838=""),"No action",IF(OR(Q838="",R838="",S838="",T838&lt;&gt;"Open"),"Check action details",IF(S838&lt;TODAY(),"Action overdue","Action open")))))</f>
        <v/>
      </c>
      <c r="Y838" s="8">
        <f>IF(COUNTA(A838:T838)=0,"",IF(F838="Archived","Archived",IF(OR(A838="",B838="",C838="",D838="",E838="",F838&lt;&gt;"Active",COUNTIF(Roles,B838)=0,COUNTIF(Branches,C838)=0,COUNTIF(LearningStatuses,G838)=0,COUNTIF(AssessmentRequired,K838)=0,COUNTIF(AssessmentStatuses,L838)=0,COUNTIF(ActionStatuses,T838)=0,AND(H838&lt;&gt;"",NOT(ISNUMBER(H838))),AND(I838&lt;&gt;"",OR(NOT(ISNUMBER(I838)),I838&gt;TODAY())),AND(J838&lt;&gt;"",NOT(ISNUMBER(J838))),AND(M838&lt;&gt;"",NOT(ISNUMBER(M838))),AND(N838&lt;&gt;"",OR(NOT(ISNUMBER(N838)),N838&gt;TODAY())),AND(S838&lt;&gt;"",NOT(ISNUMBER(S838))),AND(G838="Completed",OR(I838="",P838="",J838="")),AND(G838&lt;&gt;"Completed",OR(I838&lt;&gt;"",H838="")),AND(K838="No",L838&lt;&gt;"Not required"),AND(K838="Yes",OR(L838="Not required",AND(L838&lt;&gt;"Competence confirmed",M838=""))),AND(OR(L838="Competence confirmed",L838="Further support needed"),OR(N838="",O838="",P838="")),AND(L838="Further support needed",T838&lt;&gt;"Open"),X838="Check action details",AND(T838="Closed",OR(Q838="",R838="",P838=""))),"Check required fields/dates","Recorded - verify evidence")))</f>
        <v/>
      </c>
    </row>
    <row r="839" spans="1:25" ht="32" customHeight="1">
      <c r="A839" s="6"/>
      <c r="B839" s="6"/>
      <c r="C839" s="6"/>
      <c r="D839" s="6"/>
      <c r="E839" s="6"/>
      <c r="F839" s="6"/>
      <c r="G839" s="6"/>
      <c r="H839" s="7"/>
      <c r="I839" s="7"/>
      <c r="J839" s="7"/>
      <c r="K839" s="6"/>
      <c r="L839" s="6"/>
      <c r="M839" s="7"/>
      <c r="N839" s="7"/>
      <c r="O839" s="6"/>
      <c r="P839" s="6"/>
      <c r="Q839" s="6"/>
      <c r="R839" s="6"/>
      <c r="S839" s="7"/>
      <c r="T839" s="6"/>
      <c r="U839" s="8">
        <f>IF(OR(A839="",F839&lt;&gt;"Active"),"",IF(G839="Completed","Completed",IF(H839="","Missing deadline",IF(H839&lt;TODAY(),"Overdue learning",IF(H839&lt;=TODAY()+30,"Due within 30 days","Scheduled")))))</f>
        <v/>
      </c>
      <c r="V839" s="8">
        <f>IF(OR(A839="",F839&lt;&gt;"Active"),"",IF(G839&lt;&gt;"Completed","Not yet completed",IF(J839="","Missing review date",IF(J839&lt;TODAY(),"Review overdue",IF(J839&lt;=TODAY()+30,"Review within 30 days","Scheduled")))))</f>
        <v/>
      </c>
      <c r="W839" s="8">
        <f>IF(OR(A839="",F839&lt;&gt;"Active"),"",IF(K839="No","Not required",IF(K839&lt;&gt;"Yes","Check requirement",IF(L839="Further support needed","Competence concern",IF(L839="Competence confirmed","Confirmed",IF(M839="","Missing assessment due",IF(M839&lt;TODAY(),"Assessment overdue","Assessment outstanding")))))))</f>
        <v/>
      </c>
      <c r="X839" s="8">
        <f>IF(OR(A839="",F839&lt;&gt;"Active"),"",IF(T839="Closed","Closed",IF(AND(T839="Not needed",Q839="",R839="",S839=""),"No action",IF(OR(Q839="",R839="",S839="",T839&lt;&gt;"Open"),"Check action details",IF(S839&lt;TODAY(),"Action overdue","Action open")))))</f>
        <v/>
      </c>
      <c r="Y839" s="8">
        <f>IF(COUNTA(A839:T839)=0,"",IF(F839="Archived","Archived",IF(OR(A839="",B839="",C839="",D839="",E839="",F839&lt;&gt;"Active",COUNTIF(Roles,B839)=0,COUNTIF(Branches,C839)=0,COUNTIF(LearningStatuses,G839)=0,COUNTIF(AssessmentRequired,K839)=0,COUNTIF(AssessmentStatuses,L839)=0,COUNTIF(ActionStatuses,T839)=0,AND(H839&lt;&gt;"",NOT(ISNUMBER(H839))),AND(I839&lt;&gt;"",OR(NOT(ISNUMBER(I839)),I839&gt;TODAY())),AND(J839&lt;&gt;"",NOT(ISNUMBER(J839))),AND(M839&lt;&gt;"",NOT(ISNUMBER(M839))),AND(N839&lt;&gt;"",OR(NOT(ISNUMBER(N839)),N839&gt;TODAY())),AND(S839&lt;&gt;"",NOT(ISNUMBER(S839))),AND(G839="Completed",OR(I839="",P839="",J839="")),AND(G839&lt;&gt;"Completed",OR(I839&lt;&gt;"",H839="")),AND(K839="No",L839&lt;&gt;"Not required"),AND(K839="Yes",OR(L839="Not required",AND(L839&lt;&gt;"Competence confirmed",M839=""))),AND(OR(L839="Competence confirmed",L839="Further support needed"),OR(N839="",O839="",P839="")),AND(L839="Further support needed",T839&lt;&gt;"Open"),X839="Check action details",AND(T839="Closed",OR(Q839="",R839="",P839=""))),"Check required fields/dates","Recorded - verify evidence")))</f>
        <v/>
      </c>
    </row>
    <row r="840" spans="1:25" ht="32" customHeight="1">
      <c r="A840" s="6"/>
      <c r="B840" s="6"/>
      <c r="C840" s="6"/>
      <c r="D840" s="6"/>
      <c r="E840" s="6"/>
      <c r="F840" s="6"/>
      <c r="G840" s="6"/>
      <c r="H840" s="7"/>
      <c r="I840" s="7"/>
      <c r="J840" s="7"/>
      <c r="K840" s="6"/>
      <c r="L840" s="6"/>
      <c r="M840" s="7"/>
      <c r="N840" s="7"/>
      <c r="O840" s="6"/>
      <c r="P840" s="6"/>
      <c r="Q840" s="6"/>
      <c r="R840" s="6"/>
      <c r="S840" s="7"/>
      <c r="T840" s="6"/>
      <c r="U840" s="8">
        <f>IF(OR(A840="",F840&lt;&gt;"Active"),"",IF(G840="Completed","Completed",IF(H840="","Missing deadline",IF(H840&lt;TODAY(),"Overdue learning",IF(H840&lt;=TODAY()+30,"Due within 30 days","Scheduled")))))</f>
        <v/>
      </c>
      <c r="V840" s="8">
        <f>IF(OR(A840="",F840&lt;&gt;"Active"),"",IF(G840&lt;&gt;"Completed","Not yet completed",IF(J840="","Missing review date",IF(J840&lt;TODAY(),"Review overdue",IF(J840&lt;=TODAY()+30,"Review within 30 days","Scheduled")))))</f>
        <v/>
      </c>
      <c r="W840" s="8">
        <f>IF(OR(A840="",F840&lt;&gt;"Active"),"",IF(K840="No","Not required",IF(K840&lt;&gt;"Yes","Check requirement",IF(L840="Further support needed","Competence concern",IF(L840="Competence confirmed","Confirmed",IF(M840="","Missing assessment due",IF(M840&lt;TODAY(),"Assessment overdue","Assessment outstanding")))))))</f>
        <v/>
      </c>
      <c r="X840" s="8">
        <f>IF(OR(A840="",F840&lt;&gt;"Active"),"",IF(T840="Closed","Closed",IF(AND(T840="Not needed",Q840="",R840="",S840=""),"No action",IF(OR(Q840="",R840="",S840="",T840&lt;&gt;"Open"),"Check action details",IF(S840&lt;TODAY(),"Action overdue","Action open")))))</f>
        <v/>
      </c>
      <c r="Y840" s="8">
        <f>IF(COUNTA(A840:T840)=0,"",IF(F840="Archived","Archived",IF(OR(A840="",B840="",C840="",D840="",E840="",F840&lt;&gt;"Active",COUNTIF(Roles,B840)=0,COUNTIF(Branches,C840)=0,COUNTIF(LearningStatuses,G840)=0,COUNTIF(AssessmentRequired,K840)=0,COUNTIF(AssessmentStatuses,L840)=0,COUNTIF(ActionStatuses,T840)=0,AND(H840&lt;&gt;"",NOT(ISNUMBER(H840))),AND(I840&lt;&gt;"",OR(NOT(ISNUMBER(I840)),I840&gt;TODAY())),AND(J840&lt;&gt;"",NOT(ISNUMBER(J840))),AND(M840&lt;&gt;"",NOT(ISNUMBER(M840))),AND(N840&lt;&gt;"",OR(NOT(ISNUMBER(N840)),N840&gt;TODAY())),AND(S840&lt;&gt;"",NOT(ISNUMBER(S840))),AND(G840="Completed",OR(I840="",P840="",J840="")),AND(G840&lt;&gt;"Completed",OR(I840&lt;&gt;"",H840="")),AND(K840="No",L840&lt;&gt;"Not required"),AND(K840="Yes",OR(L840="Not required",AND(L840&lt;&gt;"Competence confirmed",M840=""))),AND(OR(L840="Competence confirmed",L840="Further support needed"),OR(N840="",O840="",P840="")),AND(L840="Further support needed",T840&lt;&gt;"Open"),X840="Check action details",AND(T840="Closed",OR(Q840="",R840="",P840=""))),"Check required fields/dates","Recorded - verify evidence")))</f>
        <v/>
      </c>
    </row>
    <row r="841" spans="1:25" ht="32" customHeight="1">
      <c r="A841" s="6"/>
      <c r="B841" s="6"/>
      <c r="C841" s="6"/>
      <c r="D841" s="6"/>
      <c r="E841" s="6"/>
      <c r="F841" s="6"/>
      <c r="G841" s="6"/>
      <c r="H841" s="7"/>
      <c r="I841" s="7"/>
      <c r="J841" s="7"/>
      <c r="K841" s="6"/>
      <c r="L841" s="6"/>
      <c r="M841" s="7"/>
      <c r="N841" s="7"/>
      <c r="O841" s="6"/>
      <c r="P841" s="6"/>
      <c r="Q841" s="6"/>
      <c r="R841" s="6"/>
      <c r="S841" s="7"/>
      <c r="T841" s="6"/>
      <c r="U841" s="8">
        <f>IF(OR(A841="",F841&lt;&gt;"Active"),"",IF(G841="Completed","Completed",IF(H841="","Missing deadline",IF(H841&lt;TODAY(),"Overdue learning",IF(H841&lt;=TODAY()+30,"Due within 30 days","Scheduled")))))</f>
        <v/>
      </c>
      <c r="V841" s="8">
        <f>IF(OR(A841="",F841&lt;&gt;"Active"),"",IF(G841&lt;&gt;"Completed","Not yet completed",IF(J841="","Missing review date",IF(J841&lt;TODAY(),"Review overdue",IF(J841&lt;=TODAY()+30,"Review within 30 days","Scheduled")))))</f>
        <v/>
      </c>
      <c r="W841" s="8">
        <f>IF(OR(A841="",F841&lt;&gt;"Active"),"",IF(K841="No","Not required",IF(K841&lt;&gt;"Yes","Check requirement",IF(L841="Further support needed","Competence concern",IF(L841="Competence confirmed","Confirmed",IF(M841="","Missing assessment due",IF(M841&lt;TODAY(),"Assessment overdue","Assessment outstanding")))))))</f>
        <v/>
      </c>
      <c r="X841" s="8">
        <f>IF(OR(A841="",F841&lt;&gt;"Active"),"",IF(T841="Closed","Closed",IF(AND(T841="Not needed",Q841="",R841="",S841=""),"No action",IF(OR(Q841="",R841="",S841="",T841&lt;&gt;"Open"),"Check action details",IF(S841&lt;TODAY(),"Action overdue","Action open")))))</f>
        <v/>
      </c>
      <c r="Y841" s="8">
        <f>IF(COUNTA(A841:T841)=0,"",IF(F841="Archived","Archived",IF(OR(A841="",B841="",C841="",D841="",E841="",F841&lt;&gt;"Active",COUNTIF(Roles,B841)=0,COUNTIF(Branches,C841)=0,COUNTIF(LearningStatuses,G841)=0,COUNTIF(AssessmentRequired,K841)=0,COUNTIF(AssessmentStatuses,L841)=0,COUNTIF(ActionStatuses,T841)=0,AND(H841&lt;&gt;"",NOT(ISNUMBER(H841))),AND(I841&lt;&gt;"",OR(NOT(ISNUMBER(I841)),I841&gt;TODAY())),AND(J841&lt;&gt;"",NOT(ISNUMBER(J841))),AND(M841&lt;&gt;"",NOT(ISNUMBER(M841))),AND(N841&lt;&gt;"",OR(NOT(ISNUMBER(N841)),N841&gt;TODAY())),AND(S841&lt;&gt;"",NOT(ISNUMBER(S841))),AND(G841="Completed",OR(I841="",P841="",J841="")),AND(G841&lt;&gt;"Completed",OR(I841&lt;&gt;"",H841="")),AND(K841="No",L841&lt;&gt;"Not required"),AND(K841="Yes",OR(L841="Not required",AND(L841&lt;&gt;"Competence confirmed",M841=""))),AND(OR(L841="Competence confirmed",L841="Further support needed"),OR(N841="",O841="",P841="")),AND(L841="Further support needed",T841&lt;&gt;"Open"),X841="Check action details",AND(T841="Closed",OR(Q841="",R841="",P841=""))),"Check required fields/dates","Recorded - verify evidence")))</f>
        <v/>
      </c>
    </row>
    <row r="842" spans="1:25" ht="32" customHeight="1">
      <c r="A842" s="6"/>
      <c r="B842" s="6"/>
      <c r="C842" s="6"/>
      <c r="D842" s="6"/>
      <c r="E842" s="6"/>
      <c r="F842" s="6"/>
      <c r="G842" s="6"/>
      <c r="H842" s="7"/>
      <c r="I842" s="7"/>
      <c r="J842" s="7"/>
      <c r="K842" s="6"/>
      <c r="L842" s="6"/>
      <c r="M842" s="7"/>
      <c r="N842" s="7"/>
      <c r="O842" s="6"/>
      <c r="P842" s="6"/>
      <c r="Q842" s="6"/>
      <c r="R842" s="6"/>
      <c r="S842" s="7"/>
      <c r="T842" s="6"/>
      <c r="U842" s="8">
        <f>IF(OR(A842="",F842&lt;&gt;"Active"),"",IF(G842="Completed","Completed",IF(H842="","Missing deadline",IF(H842&lt;TODAY(),"Overdue learning",IF(H842&lt;=TODAY()+30,"Due within 30 days","Scheduled")))))</f>
        <v/>
      </c>
      <c r="V842" s="8">
        <f>IF(OR(A842="",F842&lt;&gt;"Active"),"",IF(G842&lt;&gt;"Completed","Not yet completed",IF(J842="","Missing review date",IF(J842&lt;TODAY(),"Review overdue",IF(J842&lt;=TODAY()+30,"Review within 30 days","Scheduled")))))</f>
        <v/>
      </c>
      <c r="W842" s="8">
        <f>IF(OR(A842="",F842&lt;&gt;"Active"),"",IF(K842="No","Not required",IF(K842&lt;&gt;"Yes","Check requirement",IF(L842="Further support needed","Competence concern",IF(L842="Competence confirmed","Confirmed",IF(M842="","Missing assessment due",IF(M842&lt;TODAY(),"Assessment overdue","Assessment outstanding")))))))</f>
        <v/>
      </c>
      <c r="X842" s="8">
        <f>IF(OR(A842="",F842&lt;&gt;"Active"),"",IF(T842="Closed","Closed",IF(AND(T842="Not needed",Q842="",R842="",S842=""),"No action",IF(OR(Q842="",R842="",S842="",T842&lt;&gt;"Open"),"Check action details",IF(S842&lt;TODAY(),"Action overdue","Action open")))))</f>
        <v/>
      </c>
      <c r="Y842" s="8">
        <f>IF(COUNTA(A842:T842)=0,"",IF(F842="Archived","Archived",IF(OR(A842="",B842="",C842="",D842="",E842="",F842&lt;&gt;"Active",COUNTIF(Roles,B842)=0,COUNTIF(Branches,C842)=0,COUNTIF(LearningStatuses,G842)=0,COUNTIF(AssessmentRequired,K842)=0,COUNTIF(AssessmentStatuses,L842)=0,COUNTIF(ActionStatuses,T842)=0,AND(H842&lt;&gt;"",NOT(ISNUMBER(H842))),AND(I842&lt;&gt;"",OR(NOT(ISNUMBER(I842)),I842&gt;TODAY())),AND(J842&lt;&gt;"",NOT(ISNUMBER(J842))),AND(M842&lt;&gt;"",NOT(ISNUMBER(M842))),AND(N842&lt;&gt;"",OR(NOT(ISNUMBER(N842)),N842&gt;TODAY())),AND(S842&lt;&gt;"",NOT(ISNUMBER(S842))),AND(G842="Completed",OR(I842="",P842="",J842="")),AND(G842&lt;&gt;"Completed",OR(I842&lt;&gt;"",H842="")),AND(K842="No",L842&lt;&gt;"Not required"),AND(K842="Yes",OR(L842="Not required",AND(L842&lt;&gt;"Competence confirmed",M842=""))),AND(OR(L842="Competence confirmed",L842="Further support needed"),OR(N842="",O842="",P842="")),AND(L842="Further support needed",T842&lt;&gt;"Open"),X842="Check action details",AND(T842="Closed",OR(Q842="",R842="",P842=""))),"Check required fields/dates","Recorded - verify evidence")))</f>
        <v/>
      </c>
    </row>
    <row r="843" spans="1:25" ht="32" customHeight="1">
      <c r="A843" s="6"/>
      <c r="B843" s="6"/>
      <c r="C843" s="6"/>
      <c r="D843" s="6"/>
      <c r="E843" s="6"/>
      <c r="F843" s="6"/>
      <c r="G843" s="6"/>
      <c r="H843" s="7"/>
      <c r="I843" s="7"/>
      <c r="J843" s="7"/>
      <c r="K843" s="6"/>
      <c r="L843" s="6"/>
      <c r="M843" s="7"/>
      <c r="N843" s="7"/>
      <c r="O843" s="6"/>
      <c r="P843" s="6"/>
      <c r="Q843" s="6"/>
      <c r="R843" s="6"/>
      <c r="S843" s="7"/>
      <c r="T843" s="6"/>
      <c r="U843" s="8">
        <f>IF(OR(A843="",F843&lt;&gt;"Active"),"",IF(G843="Completed","Completed",IF(H843="","Missing deadline",IF(H843&lt;TODAY(),"Overdue learning",IF(H843&lt;=TODAY()+30,"Due within 30 days","Scheduled")))))</f>
        <v/>
      </c>
      <c r="V843" s="8">
        <f>IF(OR(A843="",F843&lt;&gt;"Active"),"",IF(G843&lt;&gt;"Completed","Not yet completed",IF(J843="","Missing review date",IF(J843&lt;TODAY(),"Review overdue",IF(J843&lt;=TODAY()+30,"Review within 30 days","Scheduled")))))</f>
        <v/>
      </c>
      <c r="W843" s="8">
        <f>IF(OR(A843="",F843&lt;&gt;"Active"),"",IF(K843="No","Not required",IF(K843&lt;&gt;"Yes","Check requirement",IF(L843="Further support needed","Competence concern",IF(L843="Competence confirmed","Confirmed",IF(M843="","Missing assessment due",IF(M843&lt;TODAY(),"Assessment overdue","Assessment outstanding")))))))</f>
        <v/>
      </c>
      <c r="X843" s="8">
        <f>IF(OR(A843="",F843&lt;&gt;"Active"),"",IF(T843="Closed","Closed",IF(AND(T843="Not needed",Q843="",R843="",S843=""),"No action",IF(OR(Q843="",R843="",S843="",T843&lt;&gt;"Open"),"Check action details",IF(S843&lt;TODAY(),"Action overdue","Action open")))))</f>
        <v/>
      </c>
      <c r="Y843" s="8">
        <f>IF(COUNTA(A843:T843)=0,"",IF(F843="Archived","Archived",IF(OR(A843="",B843="",C843="",D843="",E843="",F843&lt;&gt;"Active",COUNTIF(Roles,B843)=0,COUNTIF(Branches,C843)=0,COUNTIF(LearningStatuses,G843)=0,COUNTIF(AssessmentRequired,K843)=0,COUNTIF(AssessmentStatuses,L843)=0,COUNTIF(ActionStatuses,T843)=0,AND(H843&lt;&gt;"",NOT(ISNUMBER(H843))),AND(I843&lt;&gt;"",OR(NOT(ISNUMBER(I843)),I843&gt;TODAY())),AND(J843&lt;&gt;"",NOT(ISNUMBER(J843))),AND(M843&lt;&gt;"",NOT(ISNUMBER(M843))),AND(N843&lt;&gt;"",OR(NOT(ISNUMBER(N843)),N843&gt;TODAY())),AND(S843&lt;&gt;"",NOT(ISNUMBER(S843))),AND(G843="Completed",OR(I843="",P843="",J843="")),AND(G843&lt;&gt;"Completed",OR(I843&lt;&gt;"",H843="")),AND(K843="No",L843&lt;&gt;"Not required"),AND(K843="Yes",OR(L843="Not required",AND(L843&lt;&gt;"Competence confirmed",M843=""))),AND(OR(L843="Competence confirmed",L843="Further support needed"),OR(N843="",O843="",P843="")),AND(L843="Further support needed",T843&lt;&gt;"Open"),X843="Check action details",AND(T843="Closed",OR(Q843="",R843="",P843=""))),"Check required fields/dates","Recorded - verify evidence")))</f>
        <v/>
      </c>
    </row>
    <row r="844" spans="1:25" ht="32" customHeight="1">
      <c r="A844" s="6"/>
      <c r="B844" s="6"/>
      <c r="C844" s="6"/>
      <c r="D844" s="6"/>
      <c r="E844" s="6"/>
      <c r="F844" s="6"/>
      <c r="G844" s="6"/>
      <c r="H844" s="7"/>
      <c r="I844" s="7"/>
      <c r="J844" s="7"/>
      <c r="K844" s="6"/>
      <c r="L844" s="6"/>
      <c r="M844" s="7"/>
      <c r="N844" s="7"/>
      <c r="O844" s="6"/>
      <c r="P844" s="6"/>
      <c r="Q844" s="6"/>
      <c r="R844" s="6"/>
      <c r="S844" s="7"/>
      <c r="T844" s="6"/>
      <c r="U844" s="8">
        <f>IF(OR(A844="",F844&lt;&gt;"Active"),"",IF(G844="Completed","Completed",IF(H844="","Missing deadline",IF(H844&lt;TODAY(),"Overdue learning",IF(H844&lt;=TODAY()+30,"Due within 30 days","Scheduled")))))</f>
        <v/>
      </c>
      <c r="V844" s="8">
        <f>IF(OR(A844="",F844&lt;&gt;"Active"),"",IF(G844&lt;&gt;"Completed","Not yet completed",IF(J844="","Missing review date",IF(J844&lt;TODAY(),"Review overdue",IF(J844&lt;=TODAY()+30,"Review within 30 days","Scheduled")))))</f>
        <v/>
      </c>
      <c r="W844" s="8">
        <f>IF(OR(A844="",F844&lt;&gt;"Active"),"",IF(K844="No","Not required",IF(K844&lt;&gt;"Yes","Check requirement",IF(L844="Further support needed","Competence concern",IF(L844="Competence confirmed","Confirmed",IF(M844="","Missing assessment due",IF(M844&lt;TODAY(),"Assessment overdue","Assessment outstanding")))))))</f>
        <v/>
      </c>
      <c r="X844" s="8">
        <f>IF(OR(A844="",F844&lt;&gt;"Active"),"",IF(T844="Closed","Closed",IF(AND(T844="Not needed",Q844="",R844="",S844=""),"No action",IF(OR(Q844="",R844="",S844="",T844&lt;&gt;"Open"),"Check action details",IF(S844&lt;TODAY(),"Action overdue","Action open")))))</f>
        <v/>
      </c>
      <c r="Y844" s="8">
        <f>IF(COUNTA(A844:T844)=0,"",IF(F844="Archived","Archived",IF(OR(A844="",B844="",C844="",D844="",E844="",F844&lt;&gt;"Active",COUNTIF(Roles,B844)=0,COUNTIF(Branches,C844)=0,COUNTIF(LearningStatuses,G844)=0,COUNTIF(AssessmentRequired,K844)=0,COUNTIF(AssessmentStatuses,L844)=0,COUNTIF(ActionStatuses,T844)=0,AND(H844&lt;&gt;"",NOT(ISNUMBER(H844))),AND(I844&lt;&gt;"",OR(NOT(ISNUMBER(I844)),I844&gt;TODAY())),AND(J844&lt;&gt;"",NOT(ISNUMBER(J844))),AND(M844&lt;&gt;"",NOT(ISNUMBER(M844))),AND(N844&lt;&gt;"",OR(NOT(ISNUMBER(N844)),N844&gt;TODAY())),AND(S844&lt;&gt;"",NOT(ISNUMBER(S844))),AND(G844="Completed",OR(I844="",P844="",J844="")),AND(G844&lt;&gt;"Completed",OR(I844&lt;&gt;"",H844="")),AND(K844="No",L844&lt;&gt;"Not required"),AND(K844="Yes",OR(L844="Not required",AND(L844&lt;&gt;"Competence confirmed",M844=""))),AND(OR(L844="Competence confirmed",L844="Further support needed"),OR(N844="",O844="",P844="")),AND(L844="Further support needed",T844&lt;&gt;"Open"),X844="Check action details",AND(T844="Closed",OR(Q844="",R844="",P844=""))),"Check required fields/dates","Recorded - verify evidence")))</f>
        <v/>
      </c>
    </row>
    <row r="845" spans="1:25" ht="32" customHeight="1">
      <c r="A845" s="6"/>
      <c r="B845" s="6"/>
      <c r="C845" s="6"/>
      <c r="D845" s="6"/>
      <c r="E845" s="6"/>
      <c r="F845" s="6"/>
      <c r="G845" s="6"/>
      <c r="H845" s="7"/>
      <c r="I845" s="7"/>
      <c r="J845" s="7"/>
      <c r="K845" s="6"/>
      <c r="L845" s="6"/>
      <c r="M845" s="7"/>
      <c r="N845" s="7"/>
      <c r="O845" s="6"/>
      <c r="P845" s="6"/>
      <c r="Q845" s="6"/>
      <c r="R845" s="6"/>
      <c r="S845" s="7"/>
      <c r="T845" s="6"/>
      <c r="U845" s="8">
        <f>IF(OR(A845="",F845&lt;&gt;"Active"),"",IF(G845="Completed","Completed",IF(H845="","Missing deadline",IF(H845&lt;TODAY(),"Overdue learning",IF(H845&lt;=TODAY()+30,"Due within 30 days","Scheduled")))))</f>
        <v/>
      </c>
      <c r="V845" s="8">
        <f>IF(OR(A845="",F845&lt;&gt;"Active"),"",IF(G845&lt;&gt;"Completed","Not yet completed",IF(J845="","Missing review date",IF(J845&lt;TODAY(),"Review overdue",IF(J845&lt;=TODAY()+30,"Review within 30 days","Scheduled")))))</f>
        <v/>
      </c>
      <c r="W845" s="8">
        <f>IF(OR(A845="",F845&lt;&gt;"Active"),"",IF(K845="No","Not required",IF(K845&lt;&gt;"Yes","Check requirement",IF(L845="Further support needed","Competence concern",IF(L845="Competence confirmed","Confirmed",IF(M845="","Missing assessment due",IF(M845&lt;TODAY(),"Assessment overdue","Assessment outstanding")))))))</f>
        <v/>
      </c>
      <c r="X845" s="8">
        <f>IF(OR(A845="",F845&lt;&gt;"Active"),"",IF(T845="Closed","Closed",IF(AND(T845="Not needed",Q845="",R845="",S845=""),"No action",IF(OR(Q845="",R845="",S845="",T845&lt;&gt;"Open"),"Check action details",IF(S845&lt;TODAY(),"Action overdue","Action open")))))</f>
        <v/>
      </c>
      <c r="Y845" s="8">
        <f>IF(COUNTA(A845:T845)=0,"",IF(F845="Archived","Archived",IF(OR(A845="",B845="",C845="",D845="",E845="",F845&lt;&gt;"Active",COUNTIF(Roles,B845)=0,COUNTIF(Branches,C845)=0,COUNTIF(LearningStatuses,G845)=0,COUNTIF(AssessmentRequired,K845)=0,COUNTIF(AssessmentStatuses,L845)=0,COUNTIF(ActionStatuses,T845)=0,AND(H845&lt;&gt;"",NOT(ISNUMBER(H845))),AND(I845&lt;&gt;"",OR(NOT(ISNUMBER(I845)),I845&gt;TODAY())),AND(J845&lt;&gt;"",NOT(ISNUMBER(J845))),AND(M845&lt;&gt;"",NOT(ISNUMBER(M845))),AND(N845&lt;&gt;"",OR(NOT(ISNUMBER(N845)),N845&gt;TODAY())),AND(S845&lt;&gt;"",NOT(ISNUMBER(S845))),AND(G845="Completed",OR(I845="",P845="",J845="")),AND(G845&lt;&gt;"Completed",OR(I845&lt;&gt;"",H845="")),AND(K845="No",L845&lt;&gt;"Not required"),AND(K845="Yes",OR(L845="Not required",AND(L845&lt;&gt;"Competence confirmed",M845=""))),AND(OR(L845="Competence confirmed",L845="Further support needed"),OR(N845="",O845="",P845="")),AND(L845="Further support needed",T845&lt;&gt;"Open"),X845="Check action details",AND(T845="Closed",OR(Q845="",R845="",P845=""))),"Check required fields/dates","Recorded - verify evidence")))</f>
        <v/>
      </c>
    </row>
    <row r="846" spans="1:25" ht="32" customHeight="1">
      <c r="A846" s="6"/>
      <c r="B846" s="6"/>
      <c r="C846" s="6"/>
      <c r="D846" s="6"/>
      <c r="E846" s="6"/>
      <c r="F846" s="6"/>
      <c r="G846" s="6"/>
      <c r="H846" s="7"/>
      <c r="I846" s="7"/>
      <c r="J846" s="7"/>
      <c r="K846" s="6"/>
      <c r="L846" s="6"/>
      <c r="M846" s="7"/>
      <c r="N846" s="7"/>
      <c r="O846" s="6"/>
      <c r="P846" s="6"/>
      <c r="Q846" s="6"/>
      <c r="R846" s="6"/>
      <c r="S846" s="7"/>
      <c r="T846" s="6"/>
      <c r="U846" s="8">
        <f>IF(OR(A846="",F846&lt;&gt;"Active"),"",IF(G846="Completed","Completed",IF(H846="","Missing deadline",IF(H846&lt;TODAY(),"Overdue learning",IF(H846&lt;=TODAY()+30,"Due within 30 days","Scheduled")))))</f>
        <v/>
      </c>
      <c r="V846" s="8">
        <f>IF(OR(A846="",F846&lt;&gt;"Active"),"",IF(G846&lt;&gt;"Completed","Not yet completed",IF(J846="","Missing review date",IF(J846&lt;TODAY(),"Review overdue",IF(J846&lt;=TODAY()+30,"Review within 30 days","Scheduled")))))</f>
        <v/>
      </c>
      <c r="W846" s="8">
        <f>IF(OR(A846="",F846&lt;&gt;"Active"),"",IF(K846="No","Not required",IF(K846&lt;&gt;"Yes","Check requirement",IF(L846="Further support needed","Competence concern",IF(L846="Competence confirmed","Confirmed",IF(M846="","Missing assessment due",IF(M846&lt;TODAY(),"Assessment overdue","Assessment outstanding")))))))</f>
        <v/>
      </c>
      <c r="X846" s="8">
        <f>IF(OR(A846="",F846&lt;&gt;"Active"),"",IF(T846="Closed","Closed",IF(AND(T846="Not needed",Q846="",R846="",S846=""),"No action",IF(OR(Q846="",R846="",S846="",T846&lt;&gt;"Open"),"Check action details",IF(S846&lt;TODAY(),"Action overdue","Action open")))))</f>
        <v/>
      </c>
      <c r="Y846" s="8">
        <f>IF(COUNTA(A846:T846)=0,"",IF(F846="Archived","Archived",IF(OR(A846="",B846="",C846="",D846="",E846="",F846&lt;&gt;"Active",COUNTIF(Roles,B846)=0,COUNTIF(Branches,C846)=0,COUNTIF(LearningStatuses,G846)=0,COUNTIF(AssessmentRequired,K846)=0,COUNTIF(AssessmentStatuses,L846)=0,COUNTIF(ActionStatuses,T846)=0,AND(H846&lt;&gt;"",NOT(ISNUMBER(H846))),AND(I846&lt;&gt;"",OR(NOT(ISNUMBER(I846)),I846&gt;TODAY())),AND(J846&lt;&gt;"",NOT(ISNUMBER(J846))),AND(M846&lt;&gt;"",NOT(ISNUMBER(M846))),AND(N846&lt;&gt;"",OR(NOT(ISNUMBER(N846)),N846&gt;TODAY())),AND(S846&lt;&gt;"",NOT(ISNUMBER(S846))),AND(G846="Completed",OR(I846="",P846="",J846="")),AND(G846&lt;&gt;"Completed",OR(I846&lt;&gt;"",H846="")),AND(K846="No",L846&lt;&gt;"Not required"),AND(K846="Yes",OR(L846="Not required",AND(L846&lt;&gt;"Competence confirmed",M846=""))),AND(OR(L846="Competence confirmed",L846="Further support needed"),OR(N846="",O846="",P846="")),AND(L846="Further support needed",T846&lt;&gt;"Open"),X846="Check action details",AND(T846="Closed",OR(Q846="",R846="",P846=""))),"Check required fields/dates","Recorded - verify evidence")))</f>
        <v/>
      </c>
    </row>
    <row r="847" spans="1:25" ht="32" customHeight="1">
      <c r="A847" s="6"/>
      <c r="B847" s="6"/>
      <c r="C847" s="6"/>
      <c r="D847" s="6"/>
      <c r="E847" s="6"/>
      <c r="F847" s="6"/>
      <c r="G847" s="6"/>
      <c r="H847" s="7"/>
      <c r="I847" s="7"/>
      <c r="J847" s="7"/>
      <c r="K847" s="6"/>
      <c r="L847" s="6"/>
      <c r="M847" s="7"/>
      <c r="N847" s="7"/>
      <c r="O847" s="6"/>
      <c r="P847" s="6"/>
      <c r="Q847" s="6"/>
      <c r="R847" s="6"/>
      <c r="S847" s="7"/>
      <c r="T847" s="6"/>
      <c r="U847" s="8">
        <f>IF(OR(A847="",F847&lt;&gt;"Active"),"",IF(G847="Completed","Completed",IF(H847="","Missing deadline",IF(H847&lt;TODAY(),"Overdue learning",IF(H847&lt;=TODAY()+30,"Due within 30 days","Scheduled")))))</f>
        <v/>
      </c>
      <c r="V847" s="8">
        <f>IF(OR(A847="",F847&lt;&gt;"Active"),"",IF(G847&lt;&gt;"Completed","Not yet completed",IF(J847="","Missing review date",IF(J847&lt;TODAY(),"Review overdue",IF(J847&lt;=TODAY()+30,"Review within 30 days","Scheduled")))))</f>
        <v/>
      </c>
      <c r="W847" s="8">
        <f>IF(OR(A847="",F847&lt;&gt;"Active"),"",IF(K847="No","Not required",IF(K847&lt;&gt;"Yes","Check requirement",IF(L847="Further support needed","Competence concern",IF(L847="Competence confirmed","Confirmed",IF(M847="","Missing assessment due",IF(M847&lt;TODAY(),"Assessment overdue","Assessment outstanding")))))))</f>
        <v/>
      </c>
      <c r="X847" s="8">
        <f>IF(OR(A847="",F847&lt;&gt;"Active"),"",IF(T847="Closed","Closed",IF(AND(T847="Not needed",Q847="",R847="",S847=""),"No action",IF(OR(Q847="",R847="",S847="",T847&lt;&gt;"Open"),"Check action details",IF(S847&lt;TODAY(),"Action overdue","Action open")))))</f>
        <v/>
      </c>
      <c r="Y847" s="8">
        <f>IF(COUNTA(A847:T847)=0,"",IF(F847="Archived","Archived",IF(OR(A847="",B847="",C847="",D847="",E847="",F847&lt;&gt;"Active",COUNTIF(Roles,B847)=0,COUNTIF(Branches,C847)=0,COUNTIF(LearningStatuses,G847)=0,COUNTIF(AssessmentRequired,K847)=0,COUNTIF(AssessmentStatuses,L847)=0,COUNTIF(ActionStatuses,T847)=0,AND(H847&lt;&gt;"",NOT(ISNUMBER(H847))),AND(I847&lt;&gt;"",OR(NOT(ISNUMBER(I847)),I847&gt;TODAY())),AND(J847&lt;&gt;"",NOT(ISNUMBER(J847))),AND(M847&lt;&gt;"",NOT(ISNUMBER(M847))),AND(N847&lt;&gt;"",OR(NOT(ISNUMBER(N847)),N847&gt;TODAY())),AND(S847&lt;&gt;"",NOT(ISNUMBER(S847))),AND(G847="Completed",OR(I847="",P847="",J847="")),AND(G847&lt;&gt;"Completed",OR(I847&lt;&gt;"",H847="")),AND(K847="No",L847&lt;&gt;"Not required"),AND(K847="Yes",OR(L847="Not required",AND(L847&lt;&gt;"Competence confirmed",M847=""))),AND(OR(L847="Competence confirmed",L847="Further support needed"),OR(N847="",O847="",P847="")),AND(L847="Further support needed",T847&lt;&gt;"Open"),X847="Check action details",AND(T847="Closed",OR(Q847="",R847="",P847=""))),"Check required fields/dates","Recorded - verify evidence")))</f>
        <v/>
      </c>
    </row>
    <row r="848" spans="1:25" ht="32" customHeight="1">
      <c r="A848" s="6"/>
      <c r="B848" s="6"/>
      <c r="C848" s="6"/>
      <c r="D848" s="6"/>
      <c r="E848" s="6"/>
      <c r="F848" s="6"/>
      <c r="G848" s="6"/>
      <c r="H848" s="7"/>
      <c r="I848" s="7"/>
      <c r="J848" s="7"/>
      <c r="K848" s="6"/>
      <c r="L848" s="6"/>
      <c r="M848" s="7"/>
      <c r="N848" s="7"/>
      <c r="O848" s="6"/>
      <c r="P848" s="6"/>
      <c r="Q848" s="6"/>
      <c r="R848" s="6"/>
      <c r="S848" s="7"/>
      <c r="T848" s="6"/>
      <c r="U848" s="8">
        <f>IF(OR(A848="",F848&lt;&gt;"Active"),"",IF(G848="Completed","Completed",IF(H848="","Missing deadline",IF(H848&lt;TODAY(),"Overdue learning",IF(H848&lt;=TODAY()+30,"Due within 30 days","Scheduled")))))</f>
        <v/>
      </c>
      <c r="V848" s="8">
        <f>IF(OR(A848="",F848&lt;&gt;"Active"),"",IF(G848&lt;&gt;"Completed","Not yet completed",IF(J848="","Missing review date",IF(J848&lt;TODAY(),"Review overdue",IF(J848&lt;=TODAY()+30,"Review within 30 days","Scheduled")))))</f>
        <v/>
      </c>
      <c r="W848" s="8">
        <f>IF(OR(A848="",F848&lt;&gt;"Active"),"",IF(K848="No","Not required",IF(K848&lt;&gt;"Yes","Check requirement",IF(L848="Further support needed","Competence concern",IF(L848="Competence confirmed","Confirmed",IF(M848="","Missing assessment due",IF(M848&lt;TODAY(),"Assessment overdue","Assessment outstanding")))))))</f>
        <v/>
      </c>
      <c r="X848" s="8">
        <f>IF(OR(A848="",F848&lt;&gt;"Active"),"",IF(T848="Closed","Closed",IF(AND(T848="Not needed",Q848="",R848="",S848=""),"No action",IF(OR(Q848="",R848="",S848="",T848&lt;&gt;"Open"),"Check action details",IF(S848&lt;TODAY(),"Action overdue","Action open")))))</f>
        <v/>
      </c>
      <c r="Y848" s="8">
        <f>IF(COUNTA(A848:T848)=0,"",IF(F848="Archived","Archived",IF(OR(A848="",B848="",C848="",D848="",E848="",F848&lt;&gt;"Active",COUNTIF(Roles,B848)=0,COUNTIF(Branches,C848)=0,COUNTIF(LearningStatuses,G848)=0,COUNTIF(AssessmentRequired,K848)=0,COUNTIF(AssessmentStatuses,L848)=0,COUNTIF(ActionStatuses,T848)=0,AND(H848&lt;&gt;"",NOT(ISNUMBER(H848))),AND(I848&lt;&gt;"",OR(NOT(ISNUMBER(I848)),I848&gt;TODAY())),AND(J848&lt;&gt;"",NOT(ISNUMBER(J848))),AND(M848&lt;&gt;"",NOT(ISNUMBER(M848))),AND(N848&lt;&gt;"",OR(NOT(ISNUMBER(N848)),N848&gt;TODAY())),AND(S848&lt;&gt;"",NOT(ISNUMBER(S848))),AND(G848="Completed",OR(I848="",P848="",J848="")),AND(G848&lt;&gt;"Completed",OR(I848&lt;&gt;"",H848="")),AND(K848="No",L848&lt;&gt;"Not required"),AND(K848="Yes",OR(L848="Not required",AND(L848&lt;&gt;"Competence confirmed",M848=""))),AND(OR(L848="Competence confirmed",L848="Further support needed"),OR(N848="",O848="",P848="")),AND(L848="Further support needed",T848&lt;&gt;"Open"),X848="Check action details",AND(T848="Closed",OR(Q848="",R848="",P848=""))),"Check required fields/dates","Recorded - verify evidence")))</f>
        <v/>
      </c>
    </row>
    <row r="849" spans="1:25" ht="32" customHeight="1">
      <c r="A849" s="6"/>
      <c r="B849" s="6"/>
      <c r="C849" s="6"/>
      <c r="D849" s="6"/>
      <c r="E849" s="6"/>
      <c r="F849" s="6"/>
      <c r="G849" s="6"/>
      <c r="H849" s="7"/>
      <c r="I849" s="7"/>
      <c r="J849" s="7"/>
      <c r="K849" s="6"/>
      <c r="L849" s="6"/>
      <c r="M849" s="7"/>
      <c r="N849" s="7"/>
      <c r="O849" s="6"/>
      <c r="P849" s="6"/>
      <c r="Q849" s="6"/>
      <c r="R849" s="6"/>
      <c r="S849" s="7"/>
      <c r="T849" s="6"/>
      <c r="U849" s="8">
        <f>IF(OR(A849="",F849&lt;&gt;"Active"),"",IF(G849="Completed","Completed",IF(H849="","Missing deadline",IF(H849&lt;TODAY(),"Overdue learning",IF(H849&lt;=TODAY()+30,"Due within 30 days","Scheduled")))))</f>
        <v/>
      </c>
      <c r="V849" s="8">
        <f>IF(OR(A849="",F849&lt;&gt;"Active"),"",IF(G849&lt;&gt;"Completed","Not yet completed",IF(J849="","Missing review date",IF(J849&lt;TODAY(),"Review overdue",IF(J849&lt;=TODAY()+30,"Review within 30 days","Scheduled")))))</f>
        <v/>
      </c>
      <c r="W849" s="8">
        <f>IF(OR(A849="",F849&lt;&gt;"Active"),"",IF(K849="No","Not required",IF(K849&lt;&gt;"Yes","Check requirement",IF(L849="Further support needed","Competence concern",IF(L849="Competence confirmed","Confirmed",IF(M849="","Missing assessment due",IF(M849&lt;TODAY(),"Assessment overdue","Assessment outstanding")))))))</f>
        <v/>
      </c>
      <c r="X849" s="8">
        <f>IF(OR(A849="",F849&lt;&gt;"Active"),"",IF(T849="Closed","Closed",IF(AND(T849="Not needed",Q849="",R849="",S849=""),"No action",IF(OR(Q849="",R849="",S849="",T849&lt;&gt;"Open"),"Check action details",IF(S849&lt;TODAY(),"Action overdue","Action open")))))</f>
        <v/>
      </c>
      <c r="Y849" s="8">
        <f>IF(COUNTA(A849:T849)=0,"",IF(F849="Archived","Archived",IF(OR(A849="",B849="",C849="",D849="",E849="",F849&lt;&gt;"Active",COUNTIF(Roles,B849)=0,COUNTIF(Branches,C849)=0,COUNTIF(LearningStatuses,G849)=0,COUNTIF(AssessmentRequired,K849)=0,COUNTIF(AssessmentStatuses,L849)=0,COUNTIF(ActionStatuses,T849)=0,AND(H849&lt;&gt;"",NOT(ISNUMBER(H849))),AND(I849&lt;&gt;"",OR(NOT(ISNUMBER(I849)),I849&gt;TODAY())),AND(J849&lt;&gt;"",NOT(ISNUMBER(J849))),AND(M849&lt;&gt;"",NOT(ISNUMBER(M849))),AND(N849&lt;&gt;"",OR(NOT(ISNUMBER(N849)),N849&gt;TODAY())),AND(S849&lt;&gt;"",NOT(ISNUMBER(S849))),AND(G849="Completed",OR(I849="",P849="",J849="")),AND(G849&lt;&gt;"Completed",OR(I849&lt;&gt;"",H849="")),AND(K849="No",L849&lt;&gt;"Not required"),AND(K849="Yes",OR(L849="Not required",AND(L849&lt;&gt;"Competence confirmed",M849=""))),AND(OR(L849="Competence confirmed",L849="Further support needed"),OR(N849="",O849="",P849="")),AND(L849="Further support needed",T849&lt;&gt;"Open"),X849="Check action details",AND(T849="Closed",OR(Q849="",R849="",P849=""))),"Check required fields/dates","Recorded - verify evidence")))</f>
        <v/>
      </c>
    </row>
    <row r="850" spans="1:25" ht="32" customHeight="1">
      <c r="A850" s="6"/>
      <c r="B850" s="6"/>
      <c r="C850" s="6"/>
      <c r="D850" s="6"/>
      <c r="E850" s="6"/>
      <c r="F850" s="6"/>
      <c r="G850" s="6"/>
      <c r="H850" s="7"/>
      <c r="I850" s="7"/>
      <c r="J850" s="7"/>
      <c r="K850" s="6"/>
      <c r="L850" s="6"/>
      <c r="M850" s="7"/>
      <c r="N850" s="7"/>
      <c r="O850" s="6"/>
      <c r="P850" s="6"/>
      <c r="Q850" s="6"/>
      <c r="R850" s="6"/>
      <c r="S850" s="7"/>
      <c r="T850" s="6"/>
      <c r="U850" s="8">
        <f>IF(OR(A850="",F850&lt;&gt;"Active"),"",IF(G850="Completed","Completed",IF(H850="","Missing deadline",IF(H850&lt;TODAY(),"Overdue learning",IF(H850&lt;=TODAY()+30,"Due within 30 days","Scheduled")))))</f>
        <v/>
      </c>
      <c r="V850" s="8">
        <f>IF(OR(A850="",F850&lt;&gt;"Active"),"",IF(G850&lt;&gt;"Completed","Not yet completed",IF(J850="","Missing review date",IF(J850&lt;TODAY(),"Review overdue",IF(J850&lt;=TODAY()+30,"Review within 30 days","Scheduled")))))</f>
        <v/>
      </c>
      <c r="W850" s="8">
        <f>IF(OR(A850="",F850&lt;&gt;"Active"),"",IF(K850="No","Not required",IF(K850&lt;&gt;"Yes","Check requirement",IF(L850="Further support needed","Competence concern",IF(L850="Competence confirmed","Confirmed",IF(M850="","Missing assessment due",IF(M850&lt;TODAY(),"Assessment overdue","Assessment outstanding")))))))</f>
        <v/>
      </c>
      <c r="X850" s="8">
        <f>IF(OR(A850="",F850&lt;&gt;"Active"),"",IF(T850="Closed","Closed",IF(AND(T850="Not needed",Q850="",R850="",S850=""),"No action",IF(OR(Q850="",R850="",S850="",T850&lt;&gt;"Open"),"Check action details",IF(S850&lt;TODAY(),"Action overdue","Action open")))))</f>
        <v/>
      </c>
      <c r="Y850" s="8">
        <f>IF(COUNTA(A850:T850)=0,"",IF(F850="Archived","Archived",IF(OR(A850="",B850="",C850="",D850="",E850="",F850&lt;&gt;"Active",COUNTIF(Roles,B850)=0,COUNTIF(Branches,C850)=0,COUNTIF(LearningStatuses,G850)=0,COUNTIF(AssessmentRequired,K850)=0,COUNTIF(AssessmentStatuses,L850)=0,COUNTIF(ActionStatuses,T850)=0,AND(H850&lt;&gt;"",NOT(ISNUMBER(H850))),AND(I850&lt;&gt;"",OR(NOT(ISNUMBER(I850)),I850&gt;TODAY())),AND(J850&lt;&gt;"",NOT(ISNUMBER(J850))),AND(M850&lt;&gt;"",NOT(ISNUMBER(M850))),AND(N850&lt;&gt;"",OR(NOT(ISNUMBER(N850)),N850&gt;TODAY())),AND(S850&lt;&gt;"",NOT(ISNUMBER(S850))),AND(G850="Completed",OR(I850="",P850="",J850="")),AND(G850&lt;&gt;"Completed",OR(I850&lt;&gt;"",H850="")),AND(K850="No",L850&lt;&gt;"Not required"),AND(K850="Yes",OR(L850="Not required",AND(L850&lt;&gt;"Competence confirmed",M850=""))),AND(OR(L850="Competence confirmed",L850="Further support needed"),OR(N850="",O850="",P850="")),AND(L850="Further support needed",T850&lt;&gt;"Open"),X850="Check action details",AND(T850="Closed",OR(Q850="",R850="",P850=""))),"Check required fields/dates","Recorded - verify evidence")))</f>
        <v/>
      </c>
    </row>
    <row r="851" spans="1:25" ht="32" customHeight="1">
      <c r="A851" s="6"/>
      <c r="B851" s="6"/>
      <c r="C851" s="6"/>
      <c r="D851" s="6"/>
      <c r="E851" s="6"/>
      <c r="F851" s="6"/>
      <c r="G851" s="6"/>
      <c r="H851" s="7"/>
      <c r="I851" s="7"/>
      <c r="J851" s="7"/>
      <c r="K851" s="6"/>
      <c r="L851" s="6"/>
      <c r="M851" s="7"/>
      <c r="N851" s="7"/>
      <c r="O851" s="6"/>
      <c r="P851" s="6"/>
      <c r="Q851" s="6"/>
      <c r="R851" s="6"/>
      <c r="S851" s="7"/>
      <c r="T851" s="6"/>
      <c r="U851" s="8">
        <f>IF(OR(A851="",F851&lt;&gt;"Active"),"",IF(G851="Completed","Completed",IF(H851="","Missing deadline",IF(H851&lt;TODAY(),"Overdue learning",IF(H851&lt;=TODAY()+30,"Due within 30 days","Scheduled")))))</f>
        <v/>
      </c>
      <c r="V851" s="8">
        <f>IF(OR(A851="",F851&lt;&gt;"Active"),"",IF(G851&lt;&gt;"Completed","Not yet completed",IF(J851="","Missing review date",IF(J851&lt;TODAY(),"Review overdue",IF(J851&lt;=TODAY()+30,"Review within 30 days","Scheduled")))))</f>
        <v/>
      </c>
      <c r="W851" s="8">
        <f>IF(OR(A851="",F851&lt;&gt;"Active"),"",IF(K851="No","Not required",IF(K851&lt;&gt;"Yes","Check requirement",IF(L851="Further support needed","Competence concern",IF(L851="Competence confirmed","Confirmed",IF(M851="","Missing assessment due",IF(M851&lt;TODAY(),"Assessment overdue","Assessment outstanding")))))))</f>
        <v/>
      </c>
      <c r="X851" s="8">
        <f>IF(OR(A851="",F851&lt;&gt;"Active"),"",IF(T851="Closed","Closed",IF(AND(T851="Not needed",Q851="",R851="",S851=""),"No action",IF(OR(Q851="",R851="",S851="",T851&lt;&gt;"Open"),"Check action details",IF(S851&lt;TODAY(),"Action overdue","Action open")))))</f>
        <v/>
      </c>
      <c r="Y851" s="8">
        <f>IF(COUNTA(A851:T851)=0,"",IF(F851="Archived","Archived",IF(OR(A851="",B851="",C851="",D851="",E851="",F851&lt;&gt;"Active",COUNTIF(Roles,B851)=0,COUNTIF(Branches,C851)=0,COUNTIF(LearningStatuses,G851)=0,COUNTIF(AssessmentRequired,K851)=0,COUNTIF(AssessmentStatuses,L851)=0,COUNTIF(ActionStatuses,T851)=0,AND(H851&lt;&gt;"",NOT(ISNUMBER(H851))),AND(I851&lt;&gt;"",OR(NOT(ISNUMBER(I851)),I851&gt;TODAY())),AND(J851&lt;&gt;"",NOT(ISNUMBER(J851))),AND(M851&lt;&gt;"",NOT(ISNUMBER(M851))),AND(N851&lt;&gt;"",OR(NOT(ISNUMBER(N851)),N851&gt;TODAY())),AND(S851&lt;&gt;"",NOT(ISNUMBER(S851))),AND(G851="Completed",OR(I851="",P851="",J851="")),AND(G851&lt;&gt;"Completed",OR(I851&lt;&gt;"",H851="")),AND(K851="No",L851&lt;&gt;"Not required"),AND(K851="Yes",OR(L851="Not required",AND(L851&lt;&gt;"Competence confirmed",M851=""))),AND(OR(L851="Competence confirmed",L851="Further support needed"),OR(N851="",O851="",P851="")),AND(L851="Further support needed",T851&lt;&gt;"Open"),X851="Check action details",AND(T851="Closed",OR(Q851="",R851="",P851=""))),"Check required fields/dates","Recorded - verify evidence")))</f>
        <v/>
      </c>
    </row>
    <row r="852" spans="1:25" ht="32" customHeight="1">
      <c r="A852" s="6"/>
      <c r="B852" s="6"/>
      <c r="C852" s="6"/>
      <c r="D852" s="6"/>
      <c r="E852" s="6"/>
      <c r="F852" s="6"/>
      <c r="G852" s="6"/>
      <c r="H852" s="7"/>
      <c r="I852" s="7"/>
      <c r="J852" s="7"/>
      <c r="K852" s="6"/>
      <c r="L852" s="6"/>
      <c r="M852" s="7"/>
      <c r="N852" s="7"/>
      <c r="O852" s="6"/>
      <c r="P852" s="6"/>
      <c r="Q852" s="6"/>
      <c r="R852" s="6"/>
      <c r="S852" s="7"/>
      <c r="T852" s="6"/>
      <c r="U852" s="8">
        <f>IF(OR(A852="",F852&lt;&gt;"Active"),"",IF(G852="Completed","Completed",IF(H852="","Missing deadline",IF(H852&lt;TODAY(),"Overdue learning",IF(H852&lt;=TODAY()+30,"Due within 30 days","Scheduled")))))</f>
        <v/>
      </c>
      <c r="V852" s="8">
        <f>IF(OR(A852="",F852&lt;&gt;"Active"),"",IF(G852&lt;&gt;"Completed","Not yet completed",IF(J852="","Missing review date",IF(J852&lt;TODAY(),"Review overdue",IF(J852&lt;=TODAY()+30,"Review within 30 days","Scheduled")))))</f>
        <v/>
      </c>
      <c r="W852" s="8">
        <f>IF(OR(A852="",F852&lt;&gt;"Active"),"",IF(K852="No","Not required",IF(K852&lt;&gt;"Yes","Check requirement",IF(L852="Further support needed","Competence concern",IF(L852="Competence confirmed","Confirmed",IF(M852="","Missing assessment due",IF(M852&lt;TODAY(),"Assessment overdue","Assessment outstanding")))))))</f>
        <v/>
      </c>
      <c r="X852" s="8">
        <f>IF(OR(A852="",F852&lt;&gt;"Active"),"",IF(T852="Closed","Closed",IF(AND(T852="Not needed",Q852="",R852="",S852=""),"No action",IF(OR(Q852="",R852="",S852="",T852&lt;&gt;"Open"),"Check action details",IF(S852&lt;TODAY(),"Action overdue","Action open")))))</f>
        <v/>
      </c>
      <c r="Y852" s="8">
        <f>IF(COUNTA(A852:T852)=0,"",IF(F852="Archived","Archived",IF(OR(A852="",B852="",C852="",D852="",E852="",F852&lt;&gt;"Active",COUNTIF(Roles,B852)=0,COUNTIF(Branches,C852)=0,COUNTIF(LearningStatuses,G852)=0,COUNTIF(AssessmentRequired,K852)=0,COUNTIF(AssessmentStatuses,L852)=0,COUNTIF(ActionStatuses,T852)=0,AND(H852&lt;&gt;"",NOT(ISNUMBER(H852))),AND(I852&lt;&gt;"",OR(NOT(ISNUMBER(I852)),I852&gt;TODAY())),AND(J852&lt;&gt;"",NOT(ISNUMBER(J852))),AND(M852&lt;&gt;"",NOT(ISNUMBER(M852))),AND(N852&lt;&gt;"",OR(NOT(ISNUMBER(N852)),N852&gt;TODAY())),AND(S852&lt;&gt;"",NOT(ISNUMBER(S852))),AND(G852="Completed",OR(I852="",P852="",J852="")),AND(G852&lt;&gt;"Completed",OR(I852&lt;&gt;"",H852="")),AND(K852="No",L852&lt;&gt;"Not required"),AND(K852="Yes",OR(L852="Not required",AND(L852&lt;&gt;"Competence confirmed",M852=""))),AND(OR(L852="Competence confirmed",L852="Further support needed"),OR(N852="",O852="",P852="")),AND(L852="Further support needed",T852&lt;&gt;"Open"),X852="Check action details",AND(T852="Closed",OR(Q852="",R852="",P852=""))),"Check required fields/dates","Recorded - verify evidence")))</f>
        <v/>
      </c>
    </row>
    <row r="853" spans="1:25" ht="32" customHeight="1">
      <c r="A853" s="6"/>
      <c r="B853" s="6"/>
      <c r="C853" s="6"/>
      <c r="D853" s="6"/>
      <c r="E853" s="6"/>
      <c r="F853" s="6"/>
      <c r="G853" s="6"/>
      <c r="H853" s="7"/>
      <c r="I853" s="7"/>
      <c r="J853" s="7"/>
      <c r="K853" s="6"/>
      <c r="L853" s="6"/>
      <c r="M853" s="7"/>
      <c r="N853" s="7"/>
      <c r="O853" s="6"/>
      <c r="P853" s="6"/>
      <c r="Q853" s="6"/>
      <c r="R853" s="6"/>
      <c r="S853" s="7"/>
      <c r="T853" s="6"/>
      <c r="U853" s="8">
        <f>IF(OR(A853="",F853&lt;&gt;"Active"),"",IF(G853="Completed","Completed",IF(H853="","Missing deadline",IF(H853&lt;TODAY(),"Overdue learning",IF(H853&lt;=TODAY()+30,"Due within 30 days","Scheduled")))))</f>
        <v/>
      </c>
      <c r="V853" s="8">
        <f>IF(OR(A853="",F853&lt;&gt;"Active"),"",IF(G853&lt;&gt;"Completed","Not yet completed",IF(J853="","Missing review date",IF(J853&lt;TODAY(),"Review overdue",IF(J853&lt;=TODAY()+30,"Review within 30 days","Scheduled")))))</f>
        <v/>
      </c>
      <c r="W853" s="8">
        <f>IF(OR(A853="",F853&lt;&gt;"Active"),"",IF(K853="No","Not required",IF(K853&lt;&gt;"Yes","Check requirement",IF(L853="Further support needed","Competence concern",IF(L853="Competence confirmed","Confirmed",IF(M853="","Missing assessment due",IF(M853&lt;TODAY(),"Assessment overdue","Assessment outstanding")))))))</f>
        <v/>
      </c>
      <c r="X853" s="8">
        <f>IF(OR(A853="",F853&lt;&gt;"Active"),"",IF(T853="Closed","Closed",IF(AND(T853="Not needed",Q853="",R853="",S853=""),"No action",IF(OR(Q853="",R853="",S853="",T853&lt;&gt;"Open"),"Check action details",IF(S853&lt;TODAY(),"Action overdue","Action open")))))</f>
        <v/>
      </c>
      <c r="Y853" s="8">
        <f>IF(COUNTA(A853:T853)=0,"",IF(F853="Archived","Archived",IF(OR(A853="",B853="",C853="",D853="",E853="",F853&lt;&gt;"Active",COUNTIF(Roles,B853)=0,COUNTIF(Branches,C853)=0,COUNTIF(LearningStatuses,G853)=0,COUNTIF(AssessmentRequired,K853)=0,COUNTIF(AssessmentStatuses,L853)=0,COUNTIF(ActionStatuses,T853)=0,AND(H853&lt;&gt;"",NOT(ISNUMBER(H853))),AND(I853&lt;&gt;"",OR(NOT(ISNUMBER(I853)),I853&gt;TODAY())),AND(J853&lt;&gt;"",NOT(ISNUMBER(J853))),AND(M853&lt;&gt;"",NOT(ISNUMBER(M853))),AND(N853&lt;&gt;"",OR(NOT(ISNUMBER(N853)),N853&gt;TODAY())),AND(S853&lt;&gt;"",NOT(ISNUMBER(S853))),AND(G853="Completed",OR(I853="",P853="",J853="")),AND(G853&lt;&gt;"Completed",OR(I853&lt;&gt;"",H853="")),AND(K853="No",L853&lt;&gt;"Not required"),AND(K853="Yes",OR(L853="Not required",AND(L853&lt;&gt;"Competence confirmed",M853=""))),AND(OR(L853="Competence confirmed",L853="Further support needed"),OR(N853="",O853="",P853="")),AND(L853="Further support needed",T853&lt;&gt;"Open"),X853="Check action details",AND(T853="Closed",OR(Q853="",R853="",P853=""))),"Check required fields/dates","Recorded - verify evidence")))</f>
        <v/>
      </c>
    </row>
    <row r="854" spans="1:25" ht="32" customHeight="1">
      <c r="A854" s="6"/>
      <c r="B854" s="6"/>
      <c r="C854" s="6"/>
      <c r="D854" s="6"/>
      <c r="E854" s="6"/>
      <c r="F854" s="6"/>
      <c r="G854" s="6"/>
      <c r="H854" s="7"/>
      <c r="I854" s="7"/>
      <c r="J854" s="7"/>
      <c r="K854" s="6"/>
      <c r="L854" s="6"/>
      <c r="M854" s="7"/>
      <c r="N854" s="7"/>
      <c r="O854" s="6"/>
      <c r="P854" s="6"/>
      <c r="Q854" s="6"/>
      <c r="R854" s="6"/>
      <c r="S854" s="7"/>
      <c r="T854" s="6"/>
      <c r="U854" s="8">
        <f>IF(OR(A854="",F854&lt;&gt;"Active"),"",IF(G854="Completed","Completed",IF(H854="","Missing deadline",IF(H854&lt;TODAY(),"Overdue learning",IF(H854&lt;=TODAY()+30,"Due within 30 days","Scheduled")))))</f>
        <v/>
      </c>
      <c r="V854" s="8">
        <f>IF(OR(A854="",F854&lt;&gt;"Active"),"",IF(G854&lt;&gt;"Completed","Not yet completed",IF(J854="","Missing review date",IF(J854&lt;TODAY(),"Review overdue",IF(J854&lt;=TODAY()+30,"Review within 30 days","Scheduled")))))</f>
        <v/>
      </c>
      <c r="W854" s="8">
        <f>IF(OR(A854="",F854&lt;&gt;"Active"),"",IF(K854="No","Not required",IF(K854&lt;&gt;"Yes","Check requirement",IF(L854="Further support needed","Competence concern",IF(L854="Competence confirmed","Confirmed",IF(M854="","Missing assessment due",IF(M854&lt;TODAY(),"Assessment overdue","Assessment outstanding")))))))</f>
        <v/>
      </c>
      <c r="X854" s="8">
        <f>IF(OR(A854="",F854&lt;&gt;"Active"),"",IF(T854="Closed","Closed",IF(AND(T854="Not needed",Q854="",R854="",S854=""),"No action",IF(OR(Q854="",R854="",S854="",T854&lt;&gt;"Open"),"Check action details",IF(S854&lt;TODAY(),"Action overdue","Action open")))))</f>
        <v/>
      </c>
      <c r="Y854" s="8">
        <f>IF(COUNTA(A854:T854)=0,"",IF(F854="Archived","Archived",IF(OR(A854="",B854="",C854="",D854="",E854="",F854&lt;&gt;"Active",COUNTIF(Roles,B854)=0,COUNTIF(Branches,C854)=0,COUNTIF(LearningStatuses,G854)=0,COUNTIF(AssessmentRequired,K854)=0,COUNTIF(AssessmentStatuses,L854)=0,COUNTIF(ActionStatuses,T854)=0,AND(H854&lt;&gt;"",NOT(ISNUMBER(H854))),AND(I854&lt;&gt;"",OR(NOT(ISNUMBER(I854)),I854&gt;TODAY())),AND(J854&lt;&gt;"",NOT(ISNUMBER(J854))),AND(M854&lt;&gt;"",NOT(ISNUMBER(M854))),AND(N854&lt;&gt;"",OR(NOT(ISNUMBER(N854)),N854&gt;TODAY())),AND(S854&lt;&gt;"",NOT(ISNUMBER(S854))),AND(G854="Completed",OR(I854="",P854="",J854="")),AND(G854&lt;&gt;"Completed",OR(I854&lt;&gt;"",H854="")),AND(K854="No",L854&lt;&gt;"Not required"),AND(K854="Yes",OR(L854="Not required",AND(L854&lt;&gt;"Competence confirmed",M854=""))),AND(OR(L854="Competence confirmed",L854="Further support needed"),OR(N854="",O854="",P854="")),AND(L854="Further support needed",T854&lt;&gt;"Open"),X854="Check action details",AND(T854="Closed",OR(Q854="",R854="",P854=""))),"Check required fields/dates","Recorded - verify evidence")))</f>
        <v/>
      </c>
    </row>
    <row r="855" spans="1:25" ht="32" customHeight="1">
      <c r="A855" s="6"/>
      <c r="B855" s="6"/>
      <c r="C855" s="6"/>
      <c r="D855" s="6"/>
      <c r="E855" s="6"/>
      <c r="F855" s="6"/>
      <c r="G855" s="6"/>
      <c r="H855" s="7"/>
      <c r="I855" s="7"/>
      <c r="J855" s="7"/>
      <c r="K855" s="6"/>
      <c r="L855" s="6"/>
      <c r="M855" s="7"/>
      <c r="N855" s="7"/>
      <c r="O855" s="6"/>
      <c r="P855" s="6"/>
      <c r="Q855" s="6"/>
      <c r="R855" s="6"/>
      <c r="S855" s="7"/>
      <c r="T855" s="6"/>
      <c r="U855" s="8">
        <f>IF(OR(A855="",F855&lt;&gt;"Active"),"",IF(G855="Completed","Completed",IF(H855="","Missing deadline",IF(H855&lt;TODAY(),"Overdue learning",IF(H855&lt;=TODAY()+30,"Due within 30 days","Scheduled")))))</f>
        <v/>
      </c>
      <c r="V855" s="8">
        <f>IF(OR(A855="",F855&lt;&gt;"Active"),"",IF(G855&lt;&gt;"Completed","Not yet completed",IF(J855="","Missing review date",IF(J855&lt;TODAY(),"Review overdue",IF(J855&lt;=TODAY()+30,"Review within 30 days","Scheduled")))))</f>
        <v/>
      </c>
      <c r="W855" s="8">
        <f>IF(OR(A855="",F855&lt;&gt;"Active"),"",IF(K855="No","Not required",IF(K855&lt;&gt;"Yes","Check requirement",IF(L855="Further support needed","Competence concern",IF(L855="Competence confirmed","Confirmed",IF(M855="","Missing assessment due",IF(M855&lt;TODAY(),"Assessment overdue","Assessment outstanding")))))))</f>
        <v/>
      </c>
      <c r="X855" s="8">
        <f>IF(OR(A855="",F855&lt;&gt;"Active"),"",IF(T855="Closed","Closed",IF(AND(T855="Not needed",Q855="",R855="",S855=""),"No action",IF(OR(Q855="",R855="",S855="",T855&lt;&gt;"Open"),"Check action details",IF(S855&lt;TODAY(),"Action overdue","Action open")))))</f>
        <v/>
      </c>
      <c r="Y855" s="8">
        <f>IF(COUNTA(A855:T855)=0,"",IF(F855="Archived","Archived",IF(OR(A855="",B855="",C855="",D855="",E855="",F855&lt;&gt;"Active",COUNTIF(Roles,B855)=0,COUNTIF(Branches,C855)=0,COUNTIF(LearningStatuses,G855)=0,COUNTIF(AssessmentRequired,K855)=0,COUNTIF(AssessmentStatuses,L855)=0,COUNTIF(ActionStatuses,T855)=0,AND(H855&lt;&gt;"",NOT(ISNUMBER(H855))),AND(I855&lt;&gt;"",OR(NOT(ISNUMBER(I855)),I855&gt;TODAY())),AND(J855&lt;&gt;"",NOT(ISNUMBER(J855))),AND(M855&lt;&gt;"",NOT(ISNUMBER(M855))),AND(N855&lt;&gt;"",OR(NOT(ISNUMBER(N855)),N855&gt;TODAY())),AND(S855&lt;&gt;"",NOT(ISNUMBER(S855))),AND(G855="Completed",OR(I855="",P855="",J855="")),AND(G855&lt;&gt;"Completed",OR(I855&lt;&gt;"",H855="")),AND(K855="No",L855&lt;&gt;"Not required"),AND(K855="Yes",OR(L855="Not required",AND(L855&lt;&gt;"Competence confirmed",M855=""))),AND(OR(L855="Competence confirmed",L855="Further support needed"),OR(N855="",O855="",P855="")),AND(L855="Further support needed",T855&lt;&gt;"Open"),X855="Check action details",AND(T855="Closed",OR(Q855="",R855="",P855=""))),"Check required fields/dates","Recorded - verify evidence")))</f>
        <v/>
      </c>
    </row>
    <row r="856" spans="1:25" ht="32" customHeight="1">
      <c r="A856" s="6"/>
      <c r="B856" s="6"/>
      <c r="C856" s="6"/>
      <c r="D856" s="6"/>
      <c r="E856" s="6"/>
      <c r="F856" s="6"/>
      <c r="G856" s="6"/>
      <c r="H856" s="7"/>
      <c r="I856" s="7"/>
      <c r="J856" s="7"/>
      <c r="K856" s="6"/>
      <c r="L856" s="6"/>
      <c r="M856" s="7"/>
      <c r="N856" s="7"/>
      <c r="O856" s="6"/>
      <c r="P856" s="6"/>
      <c r="Q856" s="6"/>
      <c r="R856" s="6"/>
      <c r="S856" s="7"/>
      <c r="T856" s="6"/>
      <c r="U856" s="8">
        <f>IF(OR(A856="",F856&lt;&gt;"Active"),"",IF(G856="Completed","Completed",IF(H856="","Missing deadline",IF(H856&lt;TODAY(),"Overdue learning",IF(H856&lt;=TODAY()+30,"Due within 30 days","Scheduled")))))</f>
        <v/>
      </c>
      <c r="V856" s="8">
        <f>IF(OR(A856="",F856&lt;&gt;"Active"),"",IF(G856&lt;&gt;"Completed","Not yet completed",IF(J856="","Missing review date",IF(J856&lt;TODAY(),"Review overdue",IF(J856&lt;=TODAY()+30,"Review within 30 days","Scheduled")))))</f>
        <v/>
      </c>
      <c r="W856" s="8">
        <f>IF(OR(A856="",F856&lt;&gt;"Active"),"",IF(K856="No","Not required",IF(K856&lt;&gt;"Yes","Check requirement",IF(L856="Further support needed","Competence concern",IF(L856="Competence confirmed","Confirmed",IF(M856="","Missing assessment due",IF(M856&lt;TODAY(),"Assessment overdue","Assessment outstanding")))))))</f>
        <v/>
      </c>
      <c r="X856" s="8">
        <f>IF(OR(A856="",F856&lt;&gt;"Active"),"",IF(T856="Closed","Closed",IF(AND(T856="Not needed",Q856="",R856="",S856=""),"No action",IF(OR(Q856="",R856="",S856="",T856&lt;&gt;"Open"),"Check action details",IF(S856&lt;TODAY(),"Action overdue","Action open")))))</f>
        <v/>
      </c>
      <c r="Y856" s="8">
        <f>IF(COUNTA(A856:T856)=0,"",IF(F856="Archived","Archived",IF(OR(A856="",B856="",C856="",D856="",E856="",F856&lt;&gt;"Active",COUNTIF(Roles,B856)=0,COUNTIF(Branches,C856)=0,COUNTIF(LearningStatuses,G856)=0,COUNTIF(AssessmentRequired,K856)=0,COUNTIF(AssessmentStatuses,L856)=0,COUNTIF(ActionStatuses,T856)=0,AND(H856&lt;&gt;"",NOT(ISNUMBER(H856))),AND(I856&lt;&gt;"",OR(NOT(ISNUMBER(I856)),I856&gt;TODAY())),AND(J856&lt;&gt;"",NOT(ISNUMBER(J856))),AND(M856&lt;&gt;"",NOT(ISNUMBER(M856))),AND(N856&lt;&gt;"",OR(NOT(ISNUMBER(N856)),N856&gt;TODAY())),AND(S856&lt;&gt;"",NOT(ISNUMBER(S856))),AND(G856="Completed",OR(I856="",P856="",J856="")),AND(G856&lt;&gt;"Completed",OR(I856&lt;&gt;"",H856="")),AND(K856="No",L856&lt;&gt;"Not required"),AND(K856="Yes",OR(L856="Not required",AND(L856&lt;&gt;"Competence confirmed",M856=""))),AND(OR(L856="Competence confirmed",L856="Further support needed"),OR(N856="",O856="",P856="")),AND(L856="Further support needed",T856&lt;&gt;"Open"),X856="Check action details",AND(T856="Closed",OR(Q856="",R856="",P856=""))),"Check required fields/dates","Recorded - verify evidence")))</f>
        <v/>
      </c>
    </row>
    <row r="857" spans="1:25" ht="32" customHeight="1">
      <c r="A857" s="6"/>
      <c r="B857" s="6"/>
      <c r="C857" s="6"/>
      <c r="D857" s="6"/>
      <c r="E857" s="6"/>
      <c r="F857" s="6"/>
      <c r="G857" s="6"/>
      <c r="H857" s="7"/>
      <c r="I857" s="7"/>
      <c r="J857" s="7"/>
      <c r="K857" s="6"/>
      <c r="L857" s="6"/>
      <c r="M857" s="7"/>
      <c r="N857" s="7"/>
      <c r="O857" s="6"/>
      <c r="P857" s="6"/>
      <c r="Q857" s="6"/>
      <c r="R857" s="6"/>
      <c r="S857" s="7"/>
      <c r="T857" s="6"/>
      <c r="U857" s="8">
        <f>IF(OR(A857="",F857&lt;&gt;"Active"),"",IF(G857="Completed","Completed",IF(H857="","Missing deadline",IF(H857&lt;TODAY(),"Overdue learning",IF(H857&lt;=TODAY()+30,"Due within 30 days","Scheduled")))))</f>
        <v/>
      </c>
      <c r="V857" s="8">
        <f>IF(OR(A857="",F857&lt;&gt;"Active"),"",IF(G857&lt;&gt;"Completed","Not yet completed",IF(J857="","Missing review date",IF(J857&lt;TODAY(),"Review overdue",IF(J857&lt;=TODAY()+30,"Review within 30 days","Scheduled")))))</f>
        <v/>
      </c>
      <c r="W857" s="8">
        <f>IF(OR(A857="",F857&lt;&gt;"Active"),"",IF(K857="No","Not required",IF(K857&lt;&gt;"Yes","Check requirement",IF(L857="Further support needed","Competence concern",IF(L857="Competence confirmed","Confirmed",IF(M857="","Missing assessment due",IF(M857&lt;TODAY(),"Assessment overdue","Assessment outstanding")))))))</f>
        <v/>
      </c>
      <c r="X857" s="8">
        <f>IF(OR(A857="",F857&lt;&gt;"Active"),"",IF(T857="Closed","Closed",IF(AND(T857="Not needed",Q857="",R857="",S857=""),"No action",IF(OR(Q857="",R857="",S857="",T857&lt;&gt;"Open"),"Check action details",IF(S857&lt;TODAY(),"Action overdue","Action open")))))</f>
        <v/>
      </c>
      <c r="Y857" s="8">
        <f>IF(COUNTA(A857:T857)=0,"",IF(F857="Archived","Archived",IF(OR(A857="",B857="",C857="",D857="",E857="",F857&lt;&gt;"Active",COUNTIF(Roles,B857)=0,COUNTIF(Branches,C857)=0,COUNTIF(LearningStatuses,G857)=0,COUNTIF(AssessmentRequired,K857)=0,COUNTIF(AssessmentStatuses,L857)=0,COUNTIF(ActionStatuses,T857)=0,AND(H857&lt;&gt;"",NOT(ISNUMBER(H857))),AND(I857&lt;&gt;"",OR(NOT(ISNUMBER(I857)),I857&gt;TODAY())),AND(J857&lt;&gt;"",NOT(ISNUMBER(J857))),AND(M857&lt;&gt;"",NOT(ISNUMBER(M857))),AND(N857&lt;&gt;"",OR(NOT(ISNUMBER(N857)),N857&gt;TODAY())),AND(S857&lt;&gt;"",NOT(ISNUMBER(S857))),AND(G857="Completed",OR(I857="",P857="",J857="")),AND(G857&lt;&gt;"Completed",OR(I857&lt;&gt;"",H857="")),AND(K857="No",L857&lt;&gt;"Not required"),AND(K857="Yes",OR(L857="Not required",AND(L857&lt;&gt;"Competence confirmed",M857=""))),AND(OR(L857="Competence confirmed",L857="Further support needed"),OR(N857="",O857="",P857="")),AND(L857="Further support needed",T857&lt;&gt;"Open"),X857="Check action details",AND(T857="Closed",OR(Q857="",R857="",P857=""))),"Check required fields/dates","Recorded - verify evidence")))</f>
        <v/>
      </c>
    </row>
    <row r="858" spans="1:25" ht="32" customHeight="1">
      <c r="A858" s="6"/>
      <c r="B858" s="6"/>
      <c r="C858" s="6"/>
      <c r="D858" s="6"/>
      <c r="E858" s="6"/>
      <c r="F858" s="6"/>
      <c r="G858" s="6"/>
      <c r="H858" s="7"/>
      <c r="I858" s="7"/>
      <c r="J858" s="7"/>
      <c r="K858" s="6"/>
      <c r="L858" s="6"/>
      <c r="M858" s="7"/>
      <c r="N858" s="7"/>
      <c r="O858" s="6"/>
      <c r="P858" s="6"/>
      <c r="Q858" s="6"/>
      <c r="R858" s="6"/>
      <c r="S858" s="7"/>
      <c r="T858" s="6"/>
      <c r="U858" s="8">
        <f>IF(OR(A858="",F858&lt;&gt;"Active"),"",IF(G858="Completed","Completed",IF(H858="","Missing deadline",IF(H858&lt;TODAY(),"Overdue learning",IF(H858&lt;=TODAY()+30,"Due within 30 days","Scheduled")))))</f>
        <v/>
      </c>
      <c r="V858" s="8">
        <f>IF(OR(A858="",F858&lt;&gt;"Active"),"",IF(G858&lt;&gt;"Completed","Not yet completed",IF(J858="","Missing review date",IF(J858&lt;TODAY(),"Review overdue",IF(J858&lt;=TODAY()+30,"Review within 30 days","Scheduled")))))</f>
        <v/>
      </c>
      <c r="W858" s="8">
        <f>IF(OR(A858="",F858&lt;&gt;"Active"),"",IF(K858="No","Not required",IF(K858&lt;&gt;"Yes","Check requirement",IF(L858="Further support needed","Competence concern",IF(L858="Competence confirmed","Confirmed",IF(M858="","Missing assessment due",IF(M858&lt;TODAY(),"Assessment overdue","Assessment outstanding")))))))</f>
        <v/>
      </c>
      <c r="X858" s="8">
        <f>IF(OR(A858="",F858&lt;&gt;"Active"),"",IF(T858="Closed","Closed",IF(AND(T858="Not needed",Q858="",R858="",S858=""),"No action",IF(OR(Q858="",R858="",S858="",T858&lt;&gt;"Open"),"Check action details",IF(S858&lt;TODAY(),"Action overdue","Action open")))))</f>
        <v/>
      </c>
      <c r="Y858" s="8">
        <f>IF(COUNTA(A858:T858)=0,"",IF(F858="Archived","Archived",IF(OR(A858="",B858="",C858="",D858="",E858="",F858&lt;&gt;"Active",COUNTIF(Roles,B858)=0,COUNTIF(Branches,C858)=0,COUNTIF(LearningStatuses,G858)=0,COUNTIF(AssessmentRequired,K858)=0,COUNTIF(AssessmentStatuses,L858)=0,COUNTIF(ActionStatuses,T858)=0,AND(H858&lt;&gt;"",NOT(ISNUMBER(H858))),AND(I858&lt;&gt;"",OR(NOT(ISNUMBER(I858)),I858&gt;TODAY())),AND(J858&lt;&gt;"",NOT(ISNUMBER(J858))),AND(M858&lt;&gt;"",NOT(ISNUMBER(M858))),AND(N858&lt;&gt;"",OR(NOT(ISNUMBER(N858)),N858&gt;TODAY())),AND(S858&lt;&gt;"",NOT(ISNUMBER(S858))),AND(G858="Completed",OR(I858="",P858="",J858="")),AND(G858&lt;&gt;"Completed",OR(I858&lt;&gt;"",H858="")),AND(K858="No",L858&lt;&gt;"Not required"),AND(K858="Yes",OR(L858="Not required",AND(L858&lt;&gt;"Competence confirmed",M858=""))),AND(OR(L858="Competence confirmed",L858="Further support needed"),OR(N858="",O858="",P858="")),AND(L858="Further support needed",T858&lt;&gt;"Open"),X858="Check action details",AND(T858="Closed",OR(Q858="",R858="",P858=""))),"Check required fields/dates","Recorded - verify evidence")))</f>
        <v/>
      </c>
    </row>
    <row r="859" spans="1:25" ht="32" customHeight="1">
      <c r="A859" s="6"/>
      <c r="B859" s="6"/>
      <c r="C859" s="6"/>
      <c r="D859" s="6"/>
      <c r="E859" s="6"/>
      <c r="F859" s="6"/>
      <c r="G859" s="6"/>
      <c r="H859" s="7"/>
      <c r="I859" s="7"/>
      <c r="J859" s="7"/>
      <c r="K859" s="6"/>
      <c r="L859" s="6"/>
      <c r="M859" s="7"/>
      <c r="N859" s="7"/>
      <c r="O859" s="6"/>
      <c r="P859" s="6"/>
      <c r="Q859" s="6"/>
      <c r="R859" s="6"/>
      <c r="S859" s="7"/>
      <c r="T859" s="6"/>
      <c r="U859" s="8">
        <f>IF(OR(A859="",F859&lt;&gt;"Active"),"",IF(G859="Completed","Completed",IF(H859="","Missing deadline",IF(H859&lt;TODAY(),"Overdue learning",IF(H859&lt;=TODAY()+30,"Due within 30 days","Scheduled")))))</f>
        <v/>
      </c>
      <c r="V859" s="8">
        <f>IF(OR(A859="",F859&lt;&gt;"Active"),"",IF(G859&lt;&gt;"Completed","Not yet completed",IF(J859="","Missing review date",IF(J859&lt;TODAY(),"Review overdue",IF(J859&lt;=TODAY()+30,"Review within 30 days","Scheduled")))))</f>
        <v/>
      </c>
      <c r="W859" s="8">
        <f>IF(OR(A859="",F859&lt;&gt;"Active"),"",IF(K859="No","Not required",IF(K859&lt;&gt;"Yes","Check requirement",IF(L859="Further support needed","Competence concern",IF(L859="Competence confirmed","Confirmed",IF(M859="","Missing assessment due",IF(M859&lt;TODAY(),"Assessment overdue","Assessment outstanding")))))))</f>
        <v/>
      </c>
      <c r="X859" s="8">
        <f>IF(OR(A859="",F859&lt;&gt;"Active"),"",IF(T859="Closed","Closed",IF(AND(T859="Not needed",Q859="",R859="",S859=""),"No action",IF(OR(Q859="",R859="",S859="",T859&lt;&gt;"Open"),"Check action details",IF(S859&lt;TODAY(),"Action overdue","Action open")))))</f>
        <v/>
      </c>
      <c r="Y859" s="8">
        <f>IF(COUNTA(A859:T859)=0,"",IF(F859="Archived","Archived",IF(OR(A859="",B859="",C859="",D859="",E859="",F859&lt;&gt;"Active",COUNTIF(Roles,B859)=0,COUNTIF(Branches,C859)=0,COUNTIF(LearningStatuses,G859)=0,COUNTIF(AssessmentRequired,K859)=0,COUNTIF(AssessmentStatuses,L859)=0,COUNTIF(ActionStatuses,T859)=0,AND(H859&lt;&gt;"",NOT(ISNUMBER(H859))),AND(I859&lt;&gt;"",OR(NOT(ISNUMBER(I859)),I859&gt;TODAY())),AND(J859&lt;&gt;"",NOT(ISNUMBER(J859))),AND(M859&lt;&gt;"",NOT(ISNUMBER(M859))),AND(N859&lt;&gt;"",OR(NOT(ISNUMBER(N859)),N859&gt;TODAY())),AND(S859&lt;&gt;"",NOT(ISNUMBER(S859))),AND(G859="Completed",OR(I859="",P859="",J859="")),AND(G859&lt;&gt;"Completed",OR(I859&lt;&gt;"",H859="")),AND(K859="No",L859&lt;&gt;"Not required"),AND(K859="Yes",OR(L859="Not required",AND(L859&lt;&gt;"Competence confirmed",M859=""))),AND(OR(L859="Competence confirmed",L859="Further support needed"),OR(N859="",O859="",P859="")),AND(L859="Further support needed",T859&lt;&gt;"Open"),X859="Check action details",AND(T859="Closed",OR(Q859="",R859="",P859=""))),"Check required fields/dates","Recorded - verify evidence")))</f>
        <v/>
      </c>
    </row>
    <row r="860" spans="1:25" ht="32" customHeight="1">
      <c r="A860" s="6"/>
      <c r="B860" s="6"/>
      <c r="C860" s="6"/>
      <c r="D860" s="6"/>
      <c r="E860" s="6"/>
      <c r="F860" s="6"/>
      <c r="G860" s="6"/>
      <c r="H860" s="7"/>
      <c r="I860" s="7"/>
      <c r="J860" s="7"/>
      <c r="K860" s="6"/>
      <c r="L860" s="6"/>
      <c r="M860" s="7"/>
      <c r="N860" s="7"/>
      <c r="O860" s="6"/>
      <c r="P860" s="6"/>
      <c r="Q860" s="6"/>
      <c r="R860" s="6"/>
      <c r="S860" s="7"/>
      <c r="T860" s="6"/>
      <c r="U860" s="8">
        <f>IF(OR(A860="",F860&lt;&gt;"Active"),"",IF(G860="Completed","Completed",IF(H860="","Missing deadline",IF(H860&lt;TODAY(),"Overdue learning",IF(H860&lt;=TODAY()+30,"Due within 30 days","Scheduled")))))</f>
        <v/>
      </c>
      <c r="V860" s="8">
        <f>IF(OR(A860="",F860&lt;&gt;"Active"),"",IF(G860&lt;&gt;"Completed","Not yet completed",IF(J860="","Missing review date",IF(J860&lt;TODAY(),"Review overdue",IF(J860&lt;=TODAY()+30,"Review within 30 days","Scheduled")))))</f>
        <v/>
      </c>
      <c r="W860" s="8">
        <f>IF(OR(A860="",F860&lt;&gt;"Active"),"",IF(K860="No","Not required",IF(K860&lt;&gt;"Yes","Check requirement",IF(L860="Further support needed","Competence concern",IF(L860="Competence confirmed","Confirmed",IF(M860="","Missing assessment due",IF(M860&lt;TODAY(),"Assessment overdue","Assessment outstanding")))))))</f>
        <v/>
      </c>
      <c r="X860" s="8">
        <f>IF(OR(A860="",F860&lt;&gt;"Active"),"",IF(T860="Closed","Closed",IF(AND(T860="Not needed",Q860="",R860="",S860=""),"No action",IF(OR(Q860="",R860="",S860="",T860&lt;&gt;"Open"),"Check action details",IF(S860&lt;TODAY(),"Action overdue","Action open")))))</f>
        <v/>
      </c>
      <c r="Y860" s="8">
        <f>IF(COUNTA(A860:T860)=0,"",IF(F860="Archived","Archived",IF(OR(A860="",B860="",C860="",D860="",E860="",F860&lt;&gt;"Active",COUNTIF(Roles,B860)=0,COUNTIF(Branches,C860)=0,COUNTIF(LearningStatuses,G860)=0,COUNTIF(AssessmentRequired,K860)=0,COUNTIF(AssessmentStatuses,L860)=0,COUNTIF(ActionStatuses,T860)=0,AND(H860&lt;&gt;"",NOT(ISNUMBER(H860))),AND(I860&lt;&gt;"",OR(NOT(ISNUMBER(I860)),I860&gt;TODAY())),AND(J860&lt;&gt;"",NOT(ISNUMBER(J860))),AND(M860&lt;&gt;"",NOT(ISNUMBER(M860))),AND(N860&lt;&gt;"",OR(NOT(ISNUMBER(N860)),N860&gt;TODAY())),AND(S860&lt;&gt;"",NOT(ISNUMBER(S860))),AND(G860="Completed",OR(I860="",P860="",J860="")),AND(G860&lt;&gt;"Completed",OR(I860&lt;&gt;"",H860="")),AND(K860="No",L860&lt;&gt;"Not required"),AND(K860="Yes",OR(L860="Not required",AND(L860&lt;&gt;"Competence confirmed",M860=""))),AND(OR(L860="Competence confirmed",L860="Further support needed"),OR(N860="",O860="",P860="")),AND(L860="Further support needed",T860&lt;&gt;"Open"),X860="Check action details",AND(T860="Closed",OR(Q860="",R860="",P860=""))),"Check required fields/dates","Recorded - verify evidence")))</f>
        <v/>
      </c>
    </row>
    <row r="861" spans="1:25" ht="32" customHeight="1">
      <c r="A861" s="6"/>
      <c r="B861" s="6"/>
      <c r="C861" s="6"/>
      <c r="D861" s="6"/>
      <c r="E861" s="6"/>
      <c r="F861" s="6"/>
      <c r="G861" s="6"/>
      <c r="H861" s="7"/>
      <c r="I861" s="7"/>
      <c r="J861" s="7"/>
      <c r="K861" s="6"/>
      <c r="L861" s="6"/>
      <c r="M861" s="7"/>
      <c r="N861" s="7"/>
      <c r="O861" s="6"/>
      <c r="P861" s="6"/>
      <c r="Q861" s="6"/>
      <c r="R861" s="6"/>
      <c r="S861" s="7"/>
      <c r="T861" s="6"/>
      <c r="U861" s="8">
        <f>IF(OR(A861="",F861&lt;&gt;"Active"),"",IF(G861="Completed","Completed",IF(H861="","Missing deadline",IF(H861&lt;TODAY(),"Overdue learning",IF(H861&lt;=TODAY()+30,"Due within 30 days","Scheduled")))))</f>
        <v/>
      </c>
      <c r="V861" s="8">
        <f>IF(OR(A861="",F861&lt;&gt;"Active"),"",IF(G861&lt;&gt;"Completed","Not yet completed",IF(J861="","Missing review date",IF(J861&lt;TODAY(),"Review overdue",IF(J861&lt;=TODAY()+30,"Review within 30 days","Scheduled")))))</f>
        <v/>
      </c>
      <c r="W861" s="8">
        <f>IF(OR(A861="",F861&lt;&gt;"Active"),"",IF(K861="No","Not required",IF(K861&lt;&gt;"Yes","Check requirement",IF(L861="Further support needed","Competence concern",IF(L861="Competence confirmed","Confirmed",IF(M861="","Missing assessment due",IF(M861&lt;TODAY(),"Assessment overdue","Assessment outstanding")))))))</f>
        <v/>
      </c>
      <c r="X861" s="8">
        <f>IF(OR(A861="",F861&lt;&gt;"Active"),"",IF(T861="Closed","Closed",IF(AND(T861="Not needed",Q861="",R861="",S861=""),"No action",IF(OR(Q861="",R861="",S861="",T861&lt;&gt;"Open"),"Check action details",IF(S861&lt;TODAY(),"Action overdue","Action open")))))</f>
        <v/>
      </c>
      <c r="Y861" s="8">
        <f>IF(COUNTA(A861:T861)=0,"",IF(F861="Archived","Archived",IF(OR(A861="",B861="",C861="",D861="",E861="",F861&lt;&gt;"Active",COUNTIF(Roles,B861)=0,COUNTIF(Branches,C861)=0,COUNTIF(LearningStatuses,G861)=0,COUNTIF(AssessmentRequired,K861)=0,COUNTIF(AssessmentStatuses,L861)=0,COUNTIF(ActionStatuses,T861)=0,AND(H861&lt;&gt;"",NOT(ISNUMBER(H861))),AND(I861&lt;&gt;"",OR(NOT(ISNUMBER(I861)),I861&gt;TODAY())),AND(J861&lt;&gt;"",NOT(ISNUMBER(J861))),AND(M861&lt;&gt;"",NOT(ISNUMBER(M861))),AND(N861&lt;&gt;"",OR(NOT(ISNUMBER(N861)),N861&gt;TODAY())),AND(S861&lt;&gt;"",NOT(ISNUMBER(S861))),AND(G861="Completed",OR(I861="",P861="",J861="")),AND(G861&lt;&gt;"Completed",OR(I861&lt;&gt;"",H861="")),AND(K861="No",L861&lt;&gt;"Not required"),AND(K861="Yes",OR(L861="Not required",AND(L861&lt;&gt;"Competence confirmed",M861=""))),AND(OR(L861="Competence confirmed",L861="Further support needed"),OR(N861="",O861="",P861="")),AND(L861="Further support needed",T861&lt;&gt;"Open"),X861="Check action details",AND(T861="Closed",OR(Q861="",R861="",P861=""))),"Check required fields/dates","Recorded - verify evidence")))</f>
        <v/>
      </c>
    </row>
    <row r="862" spans="1:25" ht="32" customHeight="1">
      <c r="A862" s="6"/>
      <c r="B862" s="6"/>
      <c r="C862" s="6"/>
      <c r="D862" s="6"/>
      <c r="E862" s="6"/>
      <c r="F862" s="6"/>
      <c r="G862" s="6"/>
      <c r="H862" s="7"/>
      <c r="I862" s="7"/>
      <c r="J862" s="7"/>
      <c r="K862" s="6"/>
      <c r="L862" s="6"/>
      <c r="M862" s="7"/>
      <c r="N862" s="7"/>
      <c r="O862" s="6"/>
      <c r="P862" s="6"/>
      <c r="Q862" s="6"/>
      <c r="R862" s="6"/>
      <c r="S862" s="7"/>
      <c r="T862" s="6"/>
      <c r="U862" s="8">
        <f>IF(OR(A862="",F862&lt;&gt;"Active"),"",IF(G862="Completed","Completed",IF(H862="","Missing deadline",IF(H862&lt;TODAY(),"Overdue learning",IF(H862&lt;=TODAY()+30,"Due within 30 days","Scheduled")))))</f>
        <v/>
      </c>
      <c r="V862" s="8">
        <f>IF(OR(A862="",F862&lt;&gt;"Active"),"",IF(G862&lt;&gt;"Completed","Not yet completed",IF(J862="","Missing review date",IF(J862&lt;TODAY(),"Review overdue",IF(J862&lt;=TODAY()+30,"Review within 30 days","Scheduled")))))</f>
        <v/>
      </c>
      <c r="W862" s="8">
        <f>IF(OR(A862="",F862&lt;&gt;"Active"),"",IF(K862="No","Not required",IF(K862&lt;&gt;"Yes","Check requirement",IF(L862="Further support needed","Competence concern",IF(L862="Competence confirmed","Confirmed",IF(M862="","Missing assessment due",IF(M862&lt;TODAY(),"Assessment overdue","Assessment outstanding")))))))</f>
        <v/>
      </c>
      <c r="X862" s="8">
        <f>IF(OR(A862="",F862&lt;&gt;"Active"),"",IF(T862="Closed","Closed",IF(AND(T862="Not needed",Q862="",R862="",S862=""),"No action",IF(OR(Q862="",R862="",S862="",T862&lt;&gt;"Open"),"Check action details",IF(S862&lt;TODAY(),"Action overdue","Action open")))))</f>
        <v/>
      </c>
      <c r="Y862" s="8">
        <f>IF(COUNTA(A862:T862)=0,"",IF(F862="Archived","Archived",IF(OR(A862="",B862="",C862="",D862="",E862="",F862&lt;&gt;"Active",COUNTIF(Roles,B862)=0,COUNTIF(Branches,C862)=0,COUNTIF(LearningStatuses,G862)=0,COUNTIF(AssessmentRequired,K862)=0,COUNTIF(AssessmentStatuses,L862)=0,COUNTIF(ActionStatuses,T862)=0,AND(H862&lt;&gt;"",NOT(ISNUMBER(H862))),AND(I862&lt;&gt;"",OR(NOT(ISNUMBER(I862)),I862&gt;TODAY())),AND(J862&lt;&gt;"",NOT(ISNUMBER(J862))),AND(M862&lt;&gt;"",NOT(ISNUMBER(M862))),AND(N862&lt;&gt;"",OR(NOT(ISNUMBER(N862)),N862&gt;TODAY())),AND(S862&lt;&gt;"",NOT(ISNUMBER(S862))),AND(G862="Completed",OR(I862="",P862="",J862="")),AND(G862&lt;&gt;"Completed",OR(I862&lt;&gt;"",H862="")),AND(K862="No",L862&lt;&gt;"Not required"),AND(K862="Yes",OR(L862="Not required",AND(L862&lt;&gt;"Competence confirmed",M862=""))),AND(OR(L862="Competence confirmed",L862="Further support needed"),OR(N862="",O862="",P862="")),AND(L862="Further support needed",T862&lt;&gt;"Open"),X862="Check action details",AND(T862="Closed",OR(Q862="",R862="",P862=""))),"Check required fields/dates","Recorded - verify evidence")))</f>
        <v/>
      </c>
    </row>
    <row r="863" spans="1:25" ht="32" customHeight="1">
      <c r="A863" s="6"/>
      <c r="B863" s="6"/>
      <c r="C863" s="6"/>
      <c r="D863" s="6"/>
      <c r="E863" s="6"/>
      <c r="F863" s="6"/>
      <c r="G863" s="6"/>
      <c r="H863" s="7"/>
      <c r="I863" s="7"/>
      <c r="J863" s="7"/>
      <c r="K863" s="6"/>
      <c r="L863" s="6"/>
      <c r="M863" s="7"/>
      <c r="N863" s="7"/>
      <c r="O863" s="6"/>
      <c r="P863" s="6"/>
      <c r="Q863" s="6"/>
      <c r="R863" s="6"/>
      <c r="S863" s="7"/>
      <c r="T863" s="6"/>
      <c r="U863" s="8">
        <f>IF(OR(A863="",F863&lt;&gt;"Active"),"",IF(G863="Completed","Completed",IF(H863="","Missing deadline",IF(H863&lt;TODAY(),"Overdue learning",IF(H863&lt;=TODAY()+30,"Due within 30 days","Scheduled")))))</f>
        <v/>
      </c>
      <c r="V863" s="8">
        <f>IF(OR(A863="",F863&lt;&gt;"Active"),"",IF(G863&lt;&gt;"Completed","Not yet completed",IF(J863="","Missing review date",IF(J863&lt;TODAY(),"Review overdue",IF(J863&lt;=TODAY()+30,"Review within 30 days","Scheduled")))))</f>
        <v/>
      </c>
      <c r="W863" s="8">
        <f>IF(OR(A863="",F863&lt;&gt;"Active"),"",IF(K863="No","Not required",IF(K863&lt;&gt;"Yes","Check requirement",IF(L863="Further support needed","Competence concern",IF(L863="Competence confirmed","Confirmed",IF(M863="","Missing assessment due",IF(M863&lt;TODAY(),"Assessment overdue","Assessment outstanding")))))))</f>
        <v/>
      </c>
      <c r="X863" s="8">
        <f>IF(OR(A863="",F863&lt;&gt;"Active"),"",IF(T863="Closed","Closed",IF(AND(T863="Not needed",Q863="",R863="",S863=""),"No action",IF(OR(Q863="",R863="",S863="",T863&lt;&gt;"Open"),"Check action details",IF(S863&lt;TODAY(),"Action overdue","Action open")))))</f>
        <v/>
      </c>
      <c r="Y863" s="8">
        <f>IF(COUNTA(A863:T863)=0,"",IF(F863="Archived","Archived",IF(OR(A863="",B863="",C863="",D863="",E863="",F863&lt;&gt;"Active",COUNTIF(Roles,B863)=0,COUNTIF(Branches,C863)=0,COUNTIF(LearningStatuses,G863)=0,COUNTIF(AssessmentRequired,K863)=0,COUNTIF(AssessmentStatuses,L863)=0,COUNTIF(ActionStatuses,T863)=0,AND(H863&lt;&gt;"",NOT(ISNUMBER(H863))),AND(I863&lt;&gt;"",OR(NOT(ISNUMBER(I863)),I863&gt;TODAY())),AND(J863&lt;&gt;"",NOT(ISNUMBER(J863))),AND(M863&lt;&gt;"",NOT(ISNUMBER(M863))),AND(N863&lt;&gt;"",OR(NOT(ISNUMBER(N863)),N863&gt;TODAY())),AND(S863&lt;&gt;"",NOT(ISNUMBER(S863))),AND(G863="Completed",OR(I863="",P863="",J863="")),AND(G863&lt;&gt;"Completed",OR(I863&lt;&gt;"",H863="")),AND(K863="No",L863&lt;&gt;"Not required"),AND(K863="Yes",OR(L863="Not required",AND(L863&lt;&gt;"Competence confirmed",M863=""))),AND(OR(L863="Competence confirmed",L863="Further support needed"),OR(N863="",O863="",P863="")),AND(L863="Further support needed",T863&lt;&gt;"Open"),X863="Check action details",AND(T863="Closed",OR(Q863="",R863="",P863=""))),"Check required fields/dates","Recorded - verify evidence")))</f>
        <v/>
      </c>
    </row>
    <row r="864" spans="1:25" ht="32" customHeight="1">
      <c r="A864" s="6"/>
      <c r="B864" s="6"/>
      <c r="C864" s="6"/>
      <c r="D864" s="6"/>
      <c r="E864" s="6"/>
      <c r="F864" s="6"/>
      <c r="G864" s="6"/>
      <c r="H864" s="7"/>
      <c r="I864" s="7"/>
      <c r="J864" s="7"/>
      <c r="K864" s="6"/>
      <c r="L864" s="6"/>
      <c r="M864" s="7"/>
      <c r="N864" s="7"/>
      <c r="O864" s="6"/>
      <c r="P864" s="6"/>
      <c r="Q864" s="6"/>
      <c r="R864" s="6"/>
      <c r="S864" s="7"/>
      <c r="T864" s="6"/>
      <c r="U864" s="8">
        <f>IF(OR(A864="",F864&lt;&gt;"Active"),"",IF(G864="Completed","Completed",IF(H864="","Missing deadline",IF(H864&lt;TODAY(),"Overdue learning",IF(H864&lt;=TODAY()+30,"Due within 30 days","Scheduled")))))</f>
        <v/>
      </c>
      <c r="V864" s="8">
        <f>IF(OR(A864="",F864&lt;&gt;"Active"),"",IF(G864&lt;&gt;"Completed","Not yet completed",IF(J864="","Missing review date",IF(J864&lt;TODAY(),"Review overdue",IF(J864&lt;=TODAY()+30,"Review within 30 days","Scheduled")))))</f>
        <v/>
      </c>
      <c r="W864" s="8">
        <f>IF(OR(A864="",F864&lt;&gt;"Active"),"",IF(K864="No","Not required",IF(K864&lt;&gt;"Yes","Check requirement",IF(L864="Further support needed","Competence concern",IF(L864="Competence confirmed","Confirmed",IF(M864="","Missing assessment due",IF(M864&lt;TODAY(),"Assessment overdue","Assessment outstanding")))))))</f>
        <v/>
      </c>
      <c r="X864" s="8">
        <f>IF(OR(A864="",F864&lt;&gt;"Active"),"",IF(T864="Closed","Closed",IF(AND(T864="Not needed",Q864="",R864="",S864=""),"No action",IF(OR(Q864="",R864="",S864="",T864&lt;&gt;"Open"),"Check action details",IF(S864&lt;TODAY(),"Action overdue","Action open")))))</f>
        <v/>
      </c>
      <c r="Y864" s="8">
        <f>IF(COUNTA(A864:T864)=0,"",IF(F864="Archived","Archived",IF(OR(A864="",B864="",C864="",D864="",E864="",F864&lt;&gt;"Active",COUNTIF(Roles,B864)=0,COUNTIF(Branches,C864)=0,COUNTIF(LearningStatuses,G864)=0,COUNTIF(AssessmentRequired,K864)=0,COUNTIF(AssessmentStatuses,L864)=0,COUNTIF(ActionStatuses,T864)=0,AND(H864&lt;&gt;"",NOT(ISNUMBER(H864))),AND(I864&lt;&gt;"",OR(NOT(ISNUMBER(I864)),I864&gt;TODAY())),AND(J864&lt;&gt;"",NOT(ISNUMBER(J864))),AND(M864&lt;&gt;"",NOT(ISNUMBER(M864))),AND(N864&lt;&gt;"",OR(NOT(ISNUMBER(N864)),N864&gt;TODAY())),AND(S864&lt;&gt;"",NOT(ISNUMBER(S864))),AND(G864="Completed",OR(I864="",P864="",J864="")),AND(G864&lt;&gt;"Completed",OR(I864&lt;&gt;"",H864="")),AND(K864="No",L864&lt;&gt;"Not required"),AND(K864="Yes",OR(L864="Not required",AND(L864&lt;&gt;"Competence confirmed",M864=""))),AND(OR(L864="Competence confirmed",L864="Further support needed"),OR(N864="",O864="",P864="")),AND(L864="Further support needed",T864&lt;&gt;"Open"),X864="Check action details",AND(T864="Closed",OR(Q864="",R864="",P864=""))),"Check required fields/dates","Recorded - verify evidence")))</f>
        <v/>
      </c>
    </row>
    <row r="865" spans="1:25" ht="32" customHeight="1">
      <c r="A865" s="6"/>
      <c r="B865" s="6"/>
      <c r="C865" s="6"/>
      <c r="D865" s="6"/>
      <c r="E865" s="6"/>
      <c r="F865" s="6"/>
      <c r="G865" s="6"/>
      <c r="H865" s="7"/>
      <c r="I865" s="7"/>
      <c r="J865" s="7"/>
      <c r="K865" s="6"/>
      <c r="L865" s="6"/>
      <c r="M865" s="7"/>
      <c r="N865" s="7"/>
      <c r="O865" s="6"/>
      <c r="P865" s="6"/>
      <c r="Q865" s="6"/>
      <c r="R865" s="6"/>
      <c r="S865" s="7"/>
      <c r="T865" s="6"/>
      <c r="U865" s="8">
        <f>IF(OR(A865="",F865&lt;&gt;"Active"),"",IF(G865="Completed","Completed",IF(H865="","Missing deadline",IF(H865&lt;TODAY(),"Overdue learning",IF(H865&lt;=TODAY()+30,"Due within 30 days","Scheduled")))))</f>
        <v/>
      </c>
      <c r="V865" s="8">
        <f>IF(OR(A865="",F865&lt;&gt;"Active"),"",IF(G865&lt;&gt;"Completed","Not yet completed",IF(J865="","Missing review date",IF(J865&lt;TODAY(),"Review overdue",IF(J865&lt;=TODAY()+30,"Review within 30 days","Scheduled")))))</f>
        <v/>
      </c>
      <c r="W865" s="8">
        <f>IF(OR(A865="",F865&lt;&gt;"Active"),"",IF(K865="No","Not required",IF(K865&lt;&gt;"Yes","Check requirement",IF(L865="Further support needed","Competence concern",IF(L865="Competence confirmed","Confirmed",IF(M865="","Missing assessment due",IF(M865&lt;TODAY(),"Assessment overdue","Assessment outstanding")))))))</f>
        <v/>
      </c>
      <c r="X865" s="8">
        <f>IF(OR(A865="",F865&lt;&gt;"Active"),"",IF(T865="Closed","Closed",IF(AND(T865="Not needed",Q865="",R865="",S865=""),"No action",IF(OR(Q865="",R865="",S865="",T865&lt;&gt;"Open"),"Check action details",IF(S865&lt;TODAY(),"Action overdue","Action open")))))</f>
        <v/>
      </c>
      <c r="Y865" s="8">
        <f>IF(COUNTA(A865:T865)=0,"",IF(F865="Archived","Archived",IF(OR(A865="",B865="",C865="",D865="",E865="",F865&lt;&gt;"Active",COUNTIF(Roles,B865)=0,COUNTIF(Branches,C865)=0,COUNTIF(LearningStatuses,G865)=0,COUNTIF(AssessmentRequired,K865)=0,COUNTIF(AssessmentStatuses,L865)=0,COUNTIF(ActionStatuses,T865)=0,AND(H865&lt;&gt;"",NOT(ISNUMBER(H865))),AND(I865&lt;&gt;"",OR(NOT(ISNUMBER(I865)),I865&gt;TODAY())),AND(J865&lt;&gt;"",NOT(ISNUMBER(J865))),AND(M865&lt;&gt;"",NOT(ISNUMBER(M865))),AND(N865&lt;&gt;"",OR(NOT(ISNUMBER(N865)),N865&gt;TODAY())),AND(S865&lt;&gt;"",NOT(ISNUMBER(S865))),AND(G865="Completed",OR(I865="",P865="",J865="")),AND(G865&lt;&gt;"Completed",OR(I865&lt;&gt;"",H865="")),AND(K865="No",L865&lt;&gt;"Not required"),AND(K865="Yes",OR(L865="Not required",AND(L865&lt;&gt;"Competence confirmed",M865=""))),AND(OR(L865="Competence confirmed",L865="Further support needed"),OR(N865="",O865="",P865="")),AND(L865="Further support needed",T865&lt;&gt;"Open"),X865="Check action details",AND(T865="Closed",OR(Q865="",R865="",P865=""))),"Check required fields/dates","Recorded - verify evidence")))</f>
        <v/>
      </c>
    </row>
    <row r="866" spans="1:25" ht="32" customHeight="1">
      <c r="A866" s="6"/>
      <c r="B866" s="6"/>
      <c r="C866" s="6"/>
      <c r="D866" s="6"/>
      <c r="E866" s="6"/>
      <c r="F866" s="6"/>
      <c r="G866" s="6"/>
      <c r="H866" s="7"/>
      <c r="I866" s="7"/>
      <c r="J866" s="7"/>
      <c r="K866" s="6"/>
      <c r="L866" s="6"/>
      <c r="M866" s="7"/>
      <c r="N866" s="7"/>
      <c r="O866" s="6"/>
      <c r="P866" s="6"/>
      <c r="Q866" s="6"/>
      <c r="R866" s="6"/>
      <c r="S866" s="7"/>
      <c r="T866" s="6"/>
      <c r="U866" s="8">
        <f>IF(OR(A866="",F866&lt;&gt;"Active"),"",IF(G866="Completed","Completed",IF(H866="","Missing deadline",IF(H866&lt;TODAY(),"Overdue learning",IF(H866&lt;=TODAY()+30,"Due within 30 days","Scheduled")))))</f>
        <v/>
      </c>
      <c r="V866" s="8">
        <f>IF(OR(A866="",F866&lt;&gt;"Active"),"",IF(G866&lt;&gt;"Completed","Not yet completed",IF(J866="","Missing review date",IF(J866&lt;TODAY(),"Review overdue",IF(J866&lt;=TODAY()+30,"Review within 30 days","Scheduled")))))</f>
        <v/>
      </c>
      <c r="W866" s="8">
        <f>IF(OR(A866="",F866&lt;&gt;"Active"),"",IF(K866="No","Not required",IF(K866&lt;&gt;"Yes","Check requirement",IF(L866="Further support needed","Competence concern",IF(L866="Competence confirmed","Confirmed",IF(M866="","Missing assessment due",IF(M866&lt;TODAY(),"Assessment overdue","Assessment outstanding")))))))</f>
        <v/>
      </c>
      <c r="X866" s="8">
        <f>IF(OR(A866="",F866&lt;&gt;"Active"),"",IF(T866="Closed","Closed",IF(AND(T866="Not needed",Q866="",R866="",S866=""),"No action",IF(OR(Q866="",R866="",S866="",T866&lt;&gt;"Open"),"Check action details",IF(S866&lt;TODAY(),"Action overdue","Action open")))))</f>
        <v/>
      </c>
      <c r="Y866" s="8">
        <f>IF(COUNTA(A866:T866)=0,"",IF(F866="Archived","Archived",IF(OR(A866="",B866="",C866="",D866="",E866="",F866&lt;&gt;"Active",COUNTIF(Roles,B866)=0,COUNTIF(Branches,C866)=0,COUNTIF(LearningStatuses,G866)=0,COUNTIF(AssessmentRequired,K866)=0,COUNTIF(AssessmentStatuses,L866)=0,COUNTIF(ActionStatuses,T866)=0,AND(H866&lt;&gt;"",NOT(ISNUMBER(H866))),AND(I866&lt;&gt;"",OR(NOT(ISNUMBER(I866)),I866&gt;TODAY())),AND(J866&lt;&gt;"",NOT(ISNUMBER(J866))),AND(M866&lt;&gt;"",NOT(ISNUMBER(M866))),AND(N866&lt;&gt;"",OR(NOT(ISNUMBER(N866)),N866&gt;TODAY())),AND(S866&lt;&gt;"",NOT(ISNUMBER(S866))),AND(G866="Completed",OR(I866="",P866="",J866="")),AND(G866&lt;&gt;"Completed",OR(I866&lt;&gt;"",H866="")),AND(K866="No",L866&lt;&gt;"Not required"),AND(K866="Yes",OR(L866="Not required",AND(L866&lt;&gt;"Competence confirmed",M866=""))),AND(OR(L866="Competence confirmed",L866="Further support needed"),OR(N866="",O866="",P866="")),AND(L866="Further support needed",T866&lt;&gt;"Open"),X866="Check action details",AND(T866="Closed",OR(Q866="",R866="",P866=""))),"Check required fields/dates","Recorded - verify evidence")))</f>
        <v/>
      </c>
    </row>
    <row r="867" spans="1:25" ht="32" customHeight="1">
      <c r="A867" s="6"/>
      <c r="B867" s="6"/>
      <c r="C867" s="6"/>
      <c r="D867" s="6"/>
      <c r="E867" s="6"/>
      <c r="F867" s="6"/>
      <c r="G867" s="6"/>
      <c r="H867" s="7"/>
      <c r="I867" s="7"/>
      <c r="J867" s="7"/>
      <c r="K867" s="6"/>
      <c r="L867" s="6"/>
      <c r="M867" s="7"/>
      <c r="N867" s="7"/>
      <c r="O867" s="6"/>
      <c r="P867" s="6"/>
      <c r="Q867" s="6"/>
      <c r="R867" s="6"/>
      <c r="S867" s="7"/>
      <c r="T867" s="6"/>
      <c r="U867" s="8">
        <f>IF(OR(A867="",F867&lt;&gt;"Active"),"",IF(G867="Completed","Completed",IF(H867="","Missing deadline",IF(H867&lt;TODAY(),"Overdue learning",IF(H867&lt;=TODAY()+30,"Due within 30 days","Scheduled")))))</f>
        <v/>
      </c>
      <c r="V867" s="8">
        <f>IF(OR(A867="",F867&lt;&gt;"Active"),"",IF(G867&lt;&gt;"Completed","Not yet completed",IF(J867="","Missing review date",IF(J867&lt;TODAY(),"Review overdue",IF(J867&lt;=TODAY()+30,"Review within 30 days","Scheduled")))))</f>
        <v/>
      </c>
      <c r="W867" s="8">
        <f>IF(OR(A867="",F867&lt;&gt;"Active"),"",IF(K867="No","Not required",IF(K867&lt;&gt;"Yes","Check requirement",IF(L867="Further support needed","Competence concern",IF(L867="Competence confirmed","Confirmed",IF(M867="","Missing assessment due",IF(M867&lt;TODAY(),"Assessment overdue","Assessment outstanding")))))))</f>
        <v/>
      </c>
      <c r="X867" s="8">
        <f>IF(OR(A867="",F867&lt;&gt;"Active"),"",IF(T867="Closed","Closed",IF(AND(T867="Not needed",Q867="",R867="",S867=""),"No action",IF(OR(Q867="",R867="",S867="",T867&lt;&gt;"Open"),"Check action details",IF(S867&lt;TODAY(),"Action overdue","Action open")))))</f>
        <v/>
      </c>
      <c r="Y867" s="8">
        <f>IF(COUNTA(A867:T867)=0,"",IF(F867="Archived","Archived",IF(OR(A867="",B867="",C867="",D867="",E867="",F867&lt;&gt;"Active",COUNTIF(Roles,B867)=0,COUNTIF(Branches,C867)=0,COUNTIF(LearningStatuses,G867)=0,COUNTIF(AssessmentRequired,K867)=0,COUNTIF(AssessmentStatuses,L867)=0,COUNTIF(ActionStatuses,T867)=0,AND(H867&lt;&gt;"",NOT(ISNUMBER(H867))),AND(I867&lt;&gt;"",OR(NOT(ISNUMBER(I867)),I867&gt;TODAY())),AND(J867&lt;&gt;"",NOT(ISNUMBER(J867))),AND(M867&lt;&gt;"",NOT(ISNUMBER(M867))),AND(N867&lt;&gt;"",OR(NOT(ISNUMBER(N867)),N867&gt;TODAY())),AND(S867&lt;&gt;"",NOT(ISNUMBER(S867))),AND(G867="Completed",OR(I867="",P867="",J867="")),AND(G867&lt;&gt;"Completed",OR(I867&lt;&gt;"",H867="")),AND(K867="No",L867&lt;&gt;"Not required"),AND(K867="Yes",OR(L867="Not required",AND(L867&lt;&gt;"Competence confirmed",M867=""))),AND(OR(L867="Competence confirmed",L867="Further support needed"),OR(N867="",O867="",P867="")),AND(L867="Further support needed",T867&lt;&gt;"Open"),X867="Check action details",AND(T867="Closed",OR(Q867="",R867="",P867=""))),"Check required fields/dates","Recorded - verify evidence")))</f>
        <v/>
      </c>
    </row>
    <row r="868" spans="1:25" ht="32" customHeight="1">
      <c r="A868" s="6"/>
      <c r="B868" s="6"/>
      <c r="C868" s="6"/>
      <c r="D868" s="6"/>
      <c r="E868" s="6"/>
      <c r="F868" s="6"/>
      <c r="G868" s="6"/>
      <c r="H868" s="7"/>
      <c r="I868" s="7"/>
      <c r="J868" s="7"/>
      <c r="K868" s="6"/>
      <c r="L868" s="6"/>
      <c r="M868" s="7"/>
      <c r="N868" s="7"/>
      <c r="O868" s="6"/>
      <c r="P868" s="6"/>
      <c r="Q868" s="6"/>
      <c r="R868" s="6"/>
      <c r="S868" s="7"/>
      <c r="T868" s="6"/>
      <c r="U868" s="8">
        <f>IF(OR(A868="",F868&lt;&gt;"Active"),"",IF(G868="Completed","Completed",IF(H868="","Missing deadline",IF(H868&lt;TODAY(),"Overdue learning",IF(H868&lt;=TODAY()+30,"Due within 30 days","Scheduled")))))</f>
        <v/>
      </c>
      <c r="V868" s="8">
        <f>IF(OR(A868="",F868&lt;&gt;"Active"),"",IF(G868&lt;&gt;"Completed","Not yet completed",IF(J868="","Missing review date",IF(J868&lt;TODAY(),"Review overdue",IF(J868&lt;=TODAY()+30,"Review within 30 days","Scheduled")))))</f>
        <v/>
      </c>
      <c r="W868" s="8">
        <f>IF(OR(A868="",F868&lt;&gt;"Active"),"",IF(K868="No","Not required",IF(K868&lt;&gt;"Yes","Check requirement",IF(L868="Further support needed","Competence concern",IF(L868="Competence confirmed","Confirmed",IF(M868="","Missing assessment due",IF(M868&lt;TODAY(),"Assessment overdue","Assessment outstanding")))))))</f>
        <v/>
      </c>
      <c r="X868" s="8">
        <f>IF(OR(A868="",F868&lt;&gt;"Active"),"",IF(T868="Closed","Closed",IF(AND(T868="Not needed",Q868="",R868="",S868=""),"No action",IF(OR(Q868="",R868="",S868="",T868&lt;&gt;"Open"),"Check action details",IF(S868&lt;TODAY(),"Action overdue","Action open")))))</f>
        <v/>
      </c>
      <c r="Y868" s="8">
        <f>IF(COUNTA(A868:T868)=0,"",IF(F868="Archived","Archived",IF(OR(A868="",B868="",C868="",D868="",E868="",F868&lt;&gt;"Active",COUNTIF(Roles,B868)=0,COUNTIF(Branches,C868)=0,COUNTIF(LearningStatuses,G868)=0,COUNTIF(AssessmentRequired,K868)=0,COUNTIF(AssessmentStatuses,L868)=0,COUNTIF(ActionStatuses,T868)=0,AND(H868&lt;&gt;"",NOT(ISNUMBER(H868))),AND(I868&lt;&gt;"",OR(NOT(ISNUMBER(I868)),I868&gt;TODAY())),AND(J868&lt;&gt;"",NOT(ISNUMBER(J868))),AND(M868&lt;&gt;"",NOT(ISNUMBER(M868))),AND(N868&lt;&gt;"",OR(NOT(ISNUMBER(N868)),N868&gt;TODAY())),AND(S868&lt;&gt;"",NOT(ISNUMBER(S868))),AND(G868="Completed",OR(I868="",P868="",J868="")),AND(G868&lt;&gt;"Completed",OR(I868&lt;&gt;"",H868="")),AND(K868="No",L868&lt;&gt;"Not required"),AND(K868="Yes",OR(L868="Not required",AND(L868&lt;&gt;"Competence confirmed",M868=""))),AND(OR(L868="Competence confirmed",L868="Further support needed"),OR(N868="",O868="",P868="")),AND(L868="Further support needed",T868&lt;&gt;"Open"),X868="Check action details",AND(T868="Closed",OR(Q868="",R868="",P868=""))),"Check required fields/dates","Recorded - verify evidence")))</f>
        <v/>
      </c>
    </row>
    <row r="869" spans="1:25" ht="32" customHeight="1">
      <c r="A869" s="6"/>
      <c r="B869" s="6"/>
      <c r="C869" s="6"/>
      <c r="D869" s="6"/>
      <c r="E869" s="6"/>
      <c r="F869" s="6"/>
      <c r="G869" s="6"/>
      <c r="H869" s="7"/>
      <c r="I869" s="7"/>
      <c r="J869" s="7"/>
      <c r="K869" s="6"/>
      <c r="L869" s="6"/>
      <c r="M869" s="7"/>
      <c r="N869" s="7"/>
      <c r="O869" s="6"/>
      <c r="P869" s="6"/>
      <c r="Q869" s="6"/>
      <c r="R869" s="6"/>
      <c r="S869" s="7"/>
      <c r="T869" s="6"/>
      <c r="U869" s="8">
        <f>IF(OR(A869="",F869&lt;&gt;"Active"),"",IF(G869="Completed","Completed",IF(H869="","Missing deadline",IF(H869&lt;TODAY(),"Overdue learning",IF(H869&lt;=TODAY()+30,"Due within 30 days","Scheduled")))))</f>
        <v/>
      </c>
      <c r="V869" s="8">
        <f>IF(OR(A869="",F869&lt;&gt;"Active"),"",IF(G869&lt;&gt;"Completed","Not yet completed",IF(J869="","Missing review date",IF(J869&lt;TODAY(),"Review overdue",IF(J869&lt;=TODAY()+30,"Review within 30 days","Scheduled")))))</f>
        <v/>
      </c>
      <c r="W869" s="8">
        <f>IF(OR(A869="",F869&lt;&gt;"Active"),"",IF(K869="No","Not required",IF(K869&lt;&gt;"Yes","Check requirement",IF(L869="Further support needed","Competence concern",IF(L869="Competence confirmed","Confirmed",IF(M869="","Missing assessment due",IF(M869&lt;TODAY(),"Assessment overdue","Assessment outstanding")))))))</f>
        <v/>
      </c>
      <c r="X869" s="8">
        <f>IF(OR(A869="",F869&lt;&gt;"Active"),"",IF(T869="Closed","Closed",IF(AND(T869="Not needed",Q869="",R869="",S869=""),"No action",IF(OR(Q869="",R869="",S869="",T869&lt;&gt;"Open"),"Check action details",IF(S869&lt;TODAY(),"Action overdue","Action open")))))</f>
        <v/>
      </c>
      <c r="Y869" s="8">
        <f>IF(COUNTA(A869:T869)=0,"",IF(F869="Archived","Archived",IF(OR(A869="",B869="",C869="",D869="",E869="",F869&lt;&gt;"Active",COUNTIF(Roles,B869)=0,COUNTIF(Branches,C869)=0,COUNTIF(LearningStatuses,G869)=0,COUNTIF(AssessmentRequired,K869)=0,COUNTIF(AssessmentStatuses,L869)=0,COUNTIF(ActionStatuses,T869)=0,AND(H869&lt;&gt;"",NOT(ISNUMBER(H869))),AND(I869&lt;&gt;"",OR(NOT(ISNUMBER(I869)),I869&gt;TODAY())),AND(J869&lt;&gt;"",NOT(ISNUMBER(J869))),AND(M869&lt;&gt;"",NOT(ISNUMBER(M869))),AND(N869&lt;&gt;"",OR(NOT(ISNUMBER(N869)),N869&gt;TODAY())),AND(S869&lt;&gt;"",NOT(ISNUMBER(S869))),AND(G869="Completed",OR(I869="",P869="",J869="")),AND(G869&lt;&gt;"Completed",OR(I869&lt;&gt;"",H869="")),AND(K869="No",L869&lt;&gt;"Not required"),AND(K869="Yes",OR(L869="Not required",AND(L869&lt;&gt;"Competence confirmed",M869=""))),AND(OR(L869="Competence confirmed",L869="Further support needed"),OR(N869="",O869="",P869="")),AND(L869="Further support needed",T869&lt;&gt;"Open"),X869="Check action details",AND(T869="Closed",OR(Q869="",R869="",P869=""))),"Check required fields/dates","Recorded - verify evidence")))</f>
        <v/>
      </c>
    </row>
    <row r="870" spans="1:25" ht="32" customHeight="1">
      <c r="A870" s="6"/>
      <c r="B870" s="6"/>
      <c r="C870" s="6"/>
      <c r="D870" s="6"/>
      <c r="E870" s="6"/>
      <c r="F870" s="6"/>
      <c r="G870" s="6"/>
      <c r="H870" s="7"/>
      <c r="I870" s="7"/>
      <c r="J870" s="7"/>
      <c r="K870" s="6"/>
      <c r="L870" s="6"/>
      <c r="M870" s="7"/>
      <c r="N870" s="7"/>
      <c r="O870" s="6"/>
      <c r="P870" s="6"/>
      <c r="Q870" s="6"/>
      <c r="R870" s="6"/>
      <c r="S870" s="7"/>
      <c r="T870" s="6"/>
      <c r="U870" s="8">
        <f>IF(OR(A870="",F870&lt;&gt;"Active"),"",IF(G870="Completed","Completed",IF(H870="","Missing deadline",IF(H870&lt;TODAY(),"Overdue learning",IF(H870&lt;=TODAY()+30,"Due within 30 days","Scheduled")))))</f>
        <v/>
      </c>
      <c r="V870" s="8">
        <f>IF(OR(A870="",F870&lt;&gt;"Active"),"",IF(G870&lt;&gt;"Completed","Not yet completed",IF(J870="","Missing review date",IF(J870&lt;TODAY(),"Review overdue",IF(J870&lt;=TODAY()+30,"Review within 30 days","Scheduled")))))</f>
        <v/>
      </c>
      <c r="W870" s="8">
        <f>IF(OR(A870="",F870&lt;&gt;"Active"),"",IF(K870="No","Not required",IF(K870&lt;&gt;"Yes","Check requirement",IF(L870="Further support needed","Competence concern",IF(L870="Competence confirmed","Confirmed",IF(M870="","Missing assessment due",IF(M870&lt;TODAY(),"Assessment overdue","Assessment outstanding")))))))</f>
        <v/>
      </c>
      <c r="X870" s="8">
        <f>IF(OR(A870="",F870&lt;&gt;"Active"),"",IF(T870="Closed","Closed",IF(AND(T870="Not needed",Q870="",R870="",S870=""),"No action",IF(OR(Q870="",R870="",S870="",T870&lt;&gt;"Open"),"Check action details",IF(S870&lt;TODAY(),"Action overdue","Action open")))))</f>
        <v/>
      </c>
      <c r="Y870" s="8">
        <f>IF(COUNTA(A870:T870)=0,"",IF(F870="Archived","Archived",IF(OR(A870="",B870="",C870="",D870="",E870="",F870&lt;&gt;"Active",COUNTIF(Roles,B870)=0,COUNTIF(Branches,C870)=0,COUNTIF(LearningStatuses,G870)=0,COUNTIF(AssessmentRequired,K870)=0,COUNTIF(AssessmentStatuses,L870)=0,COUNTIF(ActionStatuses,T870)=0,AND(H870&lt;&gt;"",NOT(ISNUMBER(H870))),AND(I870&lt;&gt;"",OR(NOT(ISNUMBER(I870)),I870&gt;TODAY())),AND(J870&lt;&gt;"",NOT(ISNUMBER(J870))),AND(M870&lt;&gt;"",NOT(ISNUMBER(M870))),AND(N870&lt;&gt;"",OR(NOT(ISNUMBER(N870)),N870&gt;TODAY())),AND(S870&lt;&gt;"",NOT(ISNUMBER(S870))),AND(G870="Completed",OR(I870="",P870="",J870="")),AND(G870&lt;&gt;"Completed",OR(I870&lt;&gt;"",H870="")),AND(K870="No",L870&lt;&gt;"Not required"),AND(K870="Yes",OR(L870="Not required",AND(L870&lt;&gt;"Competence confirmed",M870=""))),AND(OR(L870="Competence confirmed",L870="Further support needed"),OR(N870="",O870="",P870="")),AND(L870="Further support needed",T870&lt;&gt;"Open"),X870="Check action details",AND(T870="Closed",OR(Q870="",R870="",P870=""))),"Check required fields/dates","Recorded - verify evidence")))</f>
        <v/>
      </c>
    </row>
    <row r="871" spans="1:25" ht="32" customHeight="1">
      <c r="A871" s="6"/>
      <c r="B871" s="6"/>
      <c r="C871" s="6"/>
      <c r="D871" s="6"/>
      <c r="E871" s="6"/>
      <c r="F871" s="6"/>
      <c r="G871" s="6"/>
      <c r="H871" s="7"/>
      <c r="I871" s="7"/>
      <c r="J871" s="7"/>
      <c r="K871" s="6"/>
      <c r="L871" s="6"/>
      <c r="M871" s="7"/>
      <c r="N871" s="7"/>
      <c r="O871" s="6"/>
      <c r="P871" s="6"/>
      <c r="Q871" s="6"/>
      <c r="R871" s="6"/>
      <c r="S871" s="7"/>
      <c r="T871" s="6"/>
      <c r="U871" s="8">
        <f>IF(OR(A871="",F871&lt;&gt;"Active"),"",IF(G871="Completed","Completed",IF(H871="","Missing deadline",IF(H871&lt;TODAY(),"Overdue learning",IF(H871&lt;=TODAY()+30,"Due within 30 days","Scheduled")))))</f>
        <v/>
      </c>
      <c r="V871" s="8">
        <f>IF(OR(A871="",F871&lt;&gt;"Active"),"",IF(G871&lt;&gt;"Completed","Not yet completed",IF(J871="","Missing review date",IF(J871&lt;TODAY(),"Review overdue",IF(J871&lt;=TODAY()+30,"Review within 30 days","Scheduled")))))</f>
        <v/>
      </c>
      <c r="W871" s="8">
        <f>IF(OR(A871="",F871&lt;&gt;"Active"),"",IF(K871="No","Not required",IF(K871&lt;&gt;"Yes","Check requirement",IF(L871="Further support needed","Competence concern",IF(L871="Competence confirmed","Confirmed",IF(M871="","Missing assessment due",IF(M871&lt;TODAY(),"Assessment overdue","Assessment outstanding")))))))</f>
        <v/>
      </c>
      <c r="X871" s="8">
        <f>IF(OR(A871="",F871&lt;&gt;"Active"),"",IF(T871="Closed","Closed",IF(AND(T871="Not needed",Q871="",R871="",S871=""),"No action",IF(OR(Q871="",R871="",S871="",T871&lt;&gt;"Open"),"Check action details",IF(S871&lt;TODAY(),"Action overdue","Action open")))))</f>
        <v/>
      </c>
      <c r="Y871" s="8">
        <f>IF(COUNTA(A871:T871)=0,"",IF(F871="Archived","Archived",IF(OR(A871="",B871="",C871="",D871="",E871="",F871&lt;&gt;"Active",COUNTIF(Roles,B871)=0,COUNTIF(Branches,C871)=0,COUNTIF(LearningStatuses,G871)=0,COUNTIF(AssessmentRequired,K871)=0,COUNTIF(AssessmentStatuses,L871)=0,COUNTIF(ActionStatuses,T871)=0,AND(H871&lt;&gt;"",NOT(ISNUMBER(H871))),AND(I871&lt;&gt;"",OR(NOT(ISNUMBER(I871)),I871&gt;TODAY())),AND(J871&lt;&gt;"",NOT(ISNUMBER(J871))),AND(M871&lt;&gt;"",NOT(ISNUMBER(M871))),AND(N871&lt;&gt;"",OR(NOT(ISNUMBER(N871)),N871&gt;TODAY())),AND(S871&lt;&gt;"",NOT(ISNUMBER(S871))),AND(G871="Completed",OR(I871="",P871="",J871="")),AND(G871&lt;&gt;"Completed",OR(I871&lt;&gt;"",H871="")),AND(K871="No",L871&lt;&gt;"Not required"),AND(K871="Yes",OR(L871="Not required",AND(L871&lt;&gt;"Competence confirmed",M871=""))),AND(OR(L871="Competence confirmed",L871="Further support needed"),OR(N871="",O871="",P871="")),AND(L871="Further support needed",T871&lt;&gt;"Open"),X871="Check action details",AND(T871="Closed",OR(Q871="",R871="",P871=""))),"Check required fields/dates","Recorded - verify evidence")))</f>
        <v/>
      </c>
    </row>
    <row r="872" spans="1:25" ht="32" customHeight="1">
      <c r="A872" s="6"/>
      <c r="B872" s="6"/>
      <c r="C872" s="6"/>
      <c r="D872" s="6"/>
      <c r="E872" s="6"/>
      <c r="F872" s="6"/>
      <c r="G872" s="6"/>
      <c r="H872" s="7"/>
      <c r="I872" s="7"/>
      <c r="J872" s="7"/>
      <c r="K872" s="6"/>
      <c r="L872" s="6"/>
      <c r="M872" s="7"/>
      <c r="N872" s="7"/>
      <c r="O872" s="6"/>
      <c r="P872" s="6"/>
      <c r="Q872" s="6"/>
      <c r="R872" s="6"/>
      <c r="S872" s="7"/>
      <c r="T872" s="6"/>
      <c r="U872" s="8">
        <f>IF(OR(A872="",F872&lt;&gt;"Active"),"",IF(G872="Completed","Completed",IF(H872="","Missing deadline",IF(H872&lt;TODAY(),"Overdue learning",IF(H872&lt;=TODAY()+30,"Due within 30 days","Scheduled")))))</f>
        <v/>
      </c>
      <c r="V872" s="8">
        <f>IF(OR(A872="",F872&lt;&gt;"Active"),"",IF(G872&lt;&gt;"Completed","Not yet completed",IF(J872="","Missing review date",IF(J872&lt;TODAY(),"Review overdue",IF(J872&lt;=TODAY()+30,"Review within 30 days","Scheduled")))))</f>
        <v/>
      </c>
      <c r="W872" s="8">
        <f>IF(OR(A872="",F872&lt;&gt;"Active"),"",IF(K872="No","Not required",IF(K872&lt;&gt;"Yes","Check requirement",IF(L872="Further support needed","Competence concern",IF(L872="Competence confirmed","Confirmed",IF(M872="","Missing assessment due",IF(M872&lt;TODAY(),"Assessment overdue","Assessment outstanding")))))))</f>
        <v/>
      </c>
      <c r="X872" s="8">
        <f>IF(OR(A872="",F872&lt;&gt;"Active"),"",IF(T872="Closed","Closed",IF(AND(T872="Not needed",Q872="",R872="",S872=""),"No action",IF(OR(Q872="",R872="",S872="",T872&lt;&gt;"Open"),"Check action details",IF(S872&lt;TODAY(),"Action overdue","Action open")))))</f>
        <v/>
      </c>
      <c r="Y872" s="8">
        <f>IF(COUNTA(A872:T872)=0,"",IF(F872="Archived","Archived",IF(OR(A872="",B872="",C872="",D872="",E872="",F872&lt;&gt;"Active",COUNTIF(Roles,B872)=0,COUNTIF(Branches,C872)=0,COUNTIF(LearningStatuses,G872)=0,COUNTIF(AssessmentRequired,K872)=0,COUNTIF(AssessmentStatuses,L872)=0,COUNTIF(ActionStatuses,T872)=0,AND(H872&lt;&gt;"",NOT(ISNUMBER(H872))),AND(I872&lt;&gt;"",OR(NOT(ISNUMBER(I872)),I872&gt;TODAY())),AND(J872&lt;&gt;"",NOT(ISNUMBER(J872))),AND(M872&lt;&gt;"",NOT(ISNUMBER(M872))),AND(N872&lt;&gt;"",OR(NOT(ISNUMBER(N872)),N872&gt;TODAY())),AND(S872&lt;&gt;"",NOT(ISNUMBER(S872))),AND(G872="Completed",OR(I872="",P872="",J872="")),AND(G872&lt;&gt;"Completed",OR(I872&lt;&gt;"",H872="")),AND(K872="No",L872&lt;&gt;"Not required"),AND(K872="Yes",OR(L872="Not required",AND(L872&lt;&gt;"Competence confirmed",M872=""))),AND(OR(L872="Competence confirmed",L872="Further support needed"),OR(N872="",O872="",P872="")),AND(L872="Further support needed",T872&lt;&gt;"Open"),X872="Check action details",AND(T872="Closed",OR(Q872="",R872="",P872=""))),"Check required fields/dates","Recorded - verify evidence")))</f>
        <v/>
      </c>
    </row>
    <row r="873" spans="1:25" ht="32" customHeight="1">
      <c r="A873" s="6"/>
      <c r="B873" s="6"/>
      <c r="C873" s="6"/>
      <c r="D873" s="6"/>
      <c r="E873" s="6"/>
      <c r="F873" s="6"/>
      <c r="G873" s="6"/>
      <c r="H873" s="7"/>
      <c r="I873" s="7"/>
      <c r="J873" s="7"/>
      <c r="K873" s="6"/>
      <c r="L873" s="6"/>
      <c r="M873" s="7"/>
      <c r="N873" s="7"/>
      <c r="O873" s="6"/>
      <c r="P873" s="6"/>
      <c r="Q873" s="6"/>
      <c r="R873" s="6"/>
      <c r="S873" s="7"/>
      <c r="T873" s="6"/>
      <c r="U873" s="8">
        <f>IF(OR(A873="",F873&lt;&gt;"Active"),"",IF(G873="Completed","Completed",IF(H873="","Missing deadline",IF(H873&lt;TODAY(),"Overdue learning",IF(H873&lt;=TODAY()+30,"Due within 30 days","Scheduled")))))</f>
        <v/>
      </c>
      <c r="V873" s="8">
        <f>IF(OR(A873="",F873&lt;&gt;"Active"),"",IF(G873&lt;&gt;"Completed","Not yet completed",IF(J873="","Missing review date",IF(J873&lt;TODAY(),"Review overdue",IF(J873&lt;=TODAY()+30,"Review within 30 days","Scheduled")))))</f>
        <v/>
      </c>
      <c r="W873" s="8">
        <f>IF(OR(A873="",F873&lt;&gt;"Active"),"",IF(K873="No","Not required",IF(K873&lt;&gt;"Yes","Check requirement",IF(L873="Further support needed","Competence concern",IF(L873="Competence confirmed","Confirmed",IF(M873="","Missing assessment due",IF(M873&lt;TODAY(),"Assessment overdue","Assessment outstanding")))))))</f>
        <v/>
      </c>
      <c r="X873" s="8">
        <f>IF(OR(A873="",F873&lt;&gt;"Active"),"",IF(T873="Closed","Closed",IF(AND(T873="Not needed",Q873="",R873="",S873=""),"No action",IF(OR(Q873="",R873="",S873="",T873&lt;&gt;"Open"),"Check action details",IF(S873&lt;TODAY(),"Action overdue","Action open")))))</f>
        <v/>
      </c>
      <c r="Y873" s="8">
        <f>IF(COUNTA(A873:T873)=0,"",IF(F873="Archived","Archived",IF(OR(A873="",B873="",C873="",D873="",E873="",F873&lt;&gt;"Active",COUNTIF(Roles,B873)=0,COUNTIF(Branches,C873)=0,COUNTIF(LearningStatuses,G873)=0,COUNTIF(AssessmentRequired,K873)=0,COUNTIF(AssessmentStatuses,L873)=0,COUNTIF(ActionStatuses,T873)=0,AND(H873&lt;&gt;"",NOT(ISNUMBER(H873))),AND(I873&lt;&gt;"",OR(NOT(ISNUMBER(I873)),I873&gt;TODAY())),AND(J873&lt;&gt;"",NOT(ISNUMBER(J873))),AND(M873&lt;&gt;"",NOT(ISNUMBER(M873))),AND(N873&lt;&gt;"",OR(NOT(ISNUMBER(N873)),N873&gt;TODAY())),AND(S873&lt;&gt;"",NOT(ISNUMBER(S873))),AND(G873="Completed",OR(I873="",P873="",J873="")),AND(G873&lt;&gt;"Completed",OR(I873&lt;&gt;"",H873="")),AND(K873="No",L873&lt;&gt;"Not required"),AND(K873="Yes",OR(L873="Not required",AND(L873&lt;&gt;"Competence confirmed",M873=""))),AND(OR(L873="Competence confirmed",L873="Further support needed"),OR(N873="",O873="",P873="")),AND(L873="Further support needed",T873&lt;&gt;"Open"),X873="Check action details",AND(T873="Closed",OR(Q873="",R873="",P873=""))),"Check required fields/dates","Recorded - verify evidence")))</f>
        <v/>
      </c>
    </row>
    <row r="874" spans="1:25" ht="32" customHeight="1">
      <c r="A874" s="6"/>
      <c r="B874" s="6"/>
      <c r="C874" s="6"/>
      <c r="D874" s="6"/>
      <c r="E874" s="6"/>
      <c r="F874" s="6"/>
      <c r="G874" s="6"/>
      <c r="H874" s="7"/>
      <c r="I874" s="7"/>
      <c r="J874" s="7"/>
      <c r="K874" s="6"/>
      <c r="L874" s="6"/>
      <c r="M874" s="7"/>
      <c r="N874" s="7"/>
      <c r="O874" s="6"/>
      <c r="P874" s="6"/>
      <c r="Q874" s="6"/>
      <c r="R874" s="6"/>
      <c r="S874" s="7"/>
      <c r="T874" s="6"/>
      <c r="U874" s="8">
        <f>IF(OR(A874="",F874&lt;&gt;"Active"),"",IF(G874="Completed","Completed",IF(H874="","Missing deadline",IF(H874&lt;TODAY(),"Overdue learning",IF(H874&lt;=TODAY()+30,"Due within 30 days","Scheduled")))))</f>
        <v/>
      </c>
      <c r="V874" s="8">
        <f>IF(OR(A874="",F874&lt;&gt;"Active"),"",IF(G874&lt;&gt;"Completed","Not yet completed",IF(J874="","Missing review date",IF(J874&lt;TODAY(),"Review overdue",IF(J874&lt;=TODAY()+30,"Review within 30 days","Scheduled")))))</f>
        <v/>
      </c>
      <c r="W874" s="8">
        <f>IF(OR(A874="",F874&lt;&gt;"Active"),"",IF(K874="No","Not required",IF(K874&lt;&gt;"Yes","Check requirement",IF(L874="Further support needed","Competence concern",IF(L874="Competence confirmed","Confirmed",IF(M874="","Missing assessment due",IF(M874&lt;TODAY(),"Assessment overdue","Assessment outstanding")))))))</f>
        <v/>
      </c>
      <c r="X874" s="8">
        <f>IF(OR(A874="",F874&lt;&gt;"Active"),"",IF(T874="Closed","Closed",IF(AND(T874="Not needed",Q874="",R874="",S874=""),"No action",IF(OR(Q874="",R874="",S874="",T874&lt;&gt;"Open"),"Check action details",IF(S874&lt;TODAY(),"Action overdue","Action open")))))</f>
        <v/>
      </c>
      <c r="Y874" s="8">
        <f>IF(COUNTA(A874:T874)=0,"",IF(F874="Archived","Archived",IF(OR(A874="",B874="",C874="",D874="",E874="",F874&lt;&gt;"Active",COUNTIF(Roles,B874)=0,COUNTIF(Branches,C874)=0,COUNTIF(LearningStatuses,G874)=0,COUNTIF(AssessmentRequired,K874)=0,COUNTIF(AssessmentStatuses,L874)=0,COUNTIF(ActionStatuses,T874)=0,AND(H874&lt;&gt;"",NOT(ISNUMBER(H874))),AND(I874&lt;&gt;"",OR(NOT(ISNUMBER(I874)),I874&gt;TODAY())),AND(J874&lt;&gt;"",NOT(ISNUMBER(J874))),AND(M874&lt;&gt;"",NOT(ISNUMBER(M874))),AND(N874&lt;&gt;"",OR(NOT(ISNUMBER(N874)),N874&gt;TODAY())),AND(S874&lt;&gt;"",NOT(ISNUMBER(S874))),AND(G874="Completed",OR(I874="",P874="",J874="")),AND(G874&lt;&gt;"Completed",OR(I874&lt;&gt;"",H874="")),AND(K874="No",L874&lt;&gt;"Not required"),AND(K874="Yes",OR(L874="Not required",AND(L874&lt;&gt;"Competence confirmed",M874=""))),AND(OR(L874="Competence confirmed",L874="Further support needed"),OR(N874="",O874="",P874="")),AND(L874="Further support needed",T874&lt;&gt;"Open"),X874="Check action details",AND(T874="Closed",OR(Q874="",R874="",P874=""))),"Check required fields/dates","Recorded - verify evidence")))</f>
        <v/>
      </c>
    </row>
    <row r="875" spans="1:25" ht="32" customHeight="1">
      <c r="A875" s="6"/>
      <c r="B875" s="6"/>
      <c r="C875" s="6"/>
      <c r="D875" s="6"/>
      <c r="E875" s="6"/>
      <c r="F875" s="6"/>
      <c r="G875" s="6"/>
      <c r="H875" s="7"/>
      <c r="I875" s="7"/>
      <c r="J875" s="7"/>
      <c r="K875" s="6"/>
      <c r="L875" s="6"/>
      <c r="M875" s="7"/>
      <c r="N875" s="7"/>
      <c r="O875" s="6"/>
      <c r="P875" s="6"/>
      <c r="Q875" s="6"/>
      <c r="R875" s="6"/>
      <c r="S875" s="7"/>
      <c r="T875" s="6"/>
      <c r="U875" s="8">
        <f>IF(OR(A875="",F875&lt;&gt;"Active"),"",IF(G875="Completed","Completed",IF(H875="","Missing deadline",IF(H875&lt;TODAY(),"Overdue learning",IF(H875&lt;=TODAY()+30,"Due within 30 days","Scheduled")))))</f>
        <v/>
      </c>
      <c r="V875" s="8">
        <f>IF(OR(A875="",F875&lt;&gt;"Active"),"",IF(G875&lt;&gt;"Completed","Not yet completed",IF(J875="","Missing review date",IF(J875&lt;TODAY(),"Review overdue",IF(J875&lt;=TODAY()+30,"Review within 30 days","Scheduled")))))</f>
        <v/>
      </c>
      <c r="W875" s="8">
        <f>IF(OR(A875="",F875&lt;&gt;"Active"),"",IF(K875="No","Not required",IF(K875&lt;&gt;"Yes","Check requirement",IF(L875="Further support needed","Competence concern",IF(L875="Competence confirmed","Confirmed",IF(M875="","Missing assessment due",IF(M875&lt;TODAY(),"Assessment overdue","Assessment outstanding")))))))</f>
        <v/>
      </c>
      <c r="X875" s="8">
        <f>IF(OR(A875="",F875&lt;&gt;"Active"),"",IF(T875="Closed","Closed",IF(AND(T875="Not needed",Q875="",R875="",S875=""),"No action",IF(OR(Q875="",R875="",S875="",T875&lt;&gt;"Open"),"Check action details",IF(S875&lt;TODAY(),"Action overdue","Action open")))))</f>
        <v/>
      </c>
      <c r="Y875" s="8">
        <f>IF(COUNTA(A875:T875)=0,"",IF(F875="Archived","Archived",IF(OR(A875="",B875="",C875="",D875="",E875="",F875&lt;&gt;"Active",COUNTIF(Roles,B875)=0,COUNTIF(Branches,C875)=0,COUNTIF(LearningStatuses,G875)=0,COUNTIF(AssessmentRequired,K875)=0,COUNTIF(AssessmentStatuses,L875)=0,COUNTIF(ActionStatuses,T875)=0,AND(H875&lt;&gt;"",NOT(ISNUMBER(H875))),AND(I875&lt;&gt;"",OR(NOT(ISNUMBER(I875)),I875&gt;TODAY())),AND(J875&lt;&gt;"",NOT(ISNUMBER(J875))),AND(M875&lt;&gt;"",NOT(ISNUMBER(M875))),AND(N875&lt;&gt;"",OR(NOT(ISNUMBER(N875)),N875&gt;TODAY())),AND(S875&lt;&gt;"",NOT(ISNUMBER(S875))),AND(G875="Completed",OR(I875="",P875="",J875="")),AND(G875&lt;&gt;"Completed",OR(I875&lt;&gt;"",H875="")),AND(K875="No",L875&lt;&gt;"Not required"),AND(K875="Yes",OR(L875="Not required",AND(L875&lt;&gt;"Competence confirmed",M875=""))),AND(OR(L875="Competence confirmed",L875="Further support needed"),OR(N875="",O875="",P875="")),AND(L875="Further support needed",T875&lt;&gt;"Open"),X875="Check action details",AND(T875="Closed",OR(Q875="",R875="",P875=""))),"Check required fields/dates","Recorded - verify evidence")))</f>
        <v/>
      </c>
    </row>
    <row r="876" spans="1:25" ht="32" customHeight="1">
      <c r="A876" s="6"/>
      <c r="B876" s="6"/>
      <c r="C876" s="6"/>
      <c r="D876" s="6"/>
      <c r="E876" s="6"/>
      <c r="F876" s="6"/>
      <c r="G876" s="6"/>
      <c r="H876" s="7"/>
      <c r="I876" s="7"/>
      <c r="J876" s="7"/>
      <c r="K876" s="6"/>
      <c r="L876" s="6"/>
      <c r="M876" s="7"/>
      <c r="N876" s="7"/>
      <c r="O876" s="6"/>
      <c r="P876" s="6"/>
      <c r="Q876" s="6"/>
      <c r="R876" s="6"/>
      <c r="S876" s="7"/>
      <c r="T876" s="6"/>
      <c r="U876" s="8">
        <f>IF(OR(A876="",F876&lt;&gt;"Active"),"",IF(G876="Completed","Completed",IF(H876="","Missing deadline",IF(H876&lt;TODAY(),"Overdue learning",IF(H876&lt;=TODAY()+30,"Due within 30 days","Scheduled")))))</f>
        <v/>
      </c>
      <c r="V876" s="8">
        <f>IF(OR(A876="",F876&lt;&gt;"Active"),"",IF(G876&lt;&gt;"Completed","Not yet completed",IF(J876="","Missing review date",IF(J876&lt;TODAY(),"Review overdue",IF(J876&lt;=TODAY()+30,"Review within 30 days","Scheduled")))))</f>
        <v/>
      </c>
      <c r="W876" s="8">
        <f>IF(OR(A876="",F876&lt;&gt;"Active"),"",IF(K876="No","Not required",IF(K876&lt;&gt;"Yes","Check requirement",IF(L876="Further support needed","Competence concern",IF(L876="Competence confirmed","Confirmed",IF(M876="","Missing assessment due",IF(M876&lt;TODAY(),"Assessment overdue","Assessment outstanding")))))))</f>
        <v/>
      </c>
      <c r="X876" s="8">
        <f>IF(OR(A876="",F876&lt;&gt;"Active"),"",IF(T876="Closed","Closed",IF(AND(T876="Not needed",Q876="",R876="",S876=""),"No action",IF(OR(Q876="",R876="",S876="",T876&lt;&gt;"Open"),"Check action details",IF(S876&lt;TODAY(),"Action overdue","Action open")))))</f>
        <v/>
      </c>
      <c r="Y876" s="8">
        <f>IF(COUNTA(A876:T876)=0,"",IF(F876="Archived","Archived",IF(OR(A876="",B876="",C876="",D876="",E876="",F876&lt;&gt;"Active",COUNTIF(Roles,B876)=0,COUNTIF(Branches,C876)=0,COUNTIF(LearningStatuses,G876)=0,COUNTIF(AssessmentRequired,K876)=0,COUNTIF(AssessmentStatuses,L876)=0,COUNTIF(ActionStatuses,T876)=0,AND(H876&lt;&gt;"",NOT(ISNUMBER(H876))),AND(I876&lt;&gt;"",OR(NOT(ISNUMBER(I876)),I876&gt;TODAY())),AND(J876&lt;&gt;"",NOT(ISNUMBER(J876))),AND(M876&lt;&gt;"",NOT(ISNUMBER(M876))),AND(N876&lt;&gt;"",OR(NOT(ISNUMBER(N876)),N876&gt;TODAY())),AND(S876&lt;&gt;"",NOT(ISNUMBER(S876))),AND(G876="Completed",OR(I876="",P876="",J876="")),AND(G876&lt;&gt;"Completed",OR(I876&lt;&gt;"",H876="")),AND(K876="No",L876&lt;&gt;"Not required"),AND(K876="Yes",OR(L876="Not required",AND(L876&lt;&gt;"Competence confirmed",M876=""))),AND(OR(L876="Competence confirmed",L876="Further support needed"),OR(N876="",O876="",P876="")),AND(L876="Further support needed",T876&lt;&gt;"Open"),X876="Check action details",AND(T876="Closed",OR(Q876="",R876="",P876=""))),"Check required fields/dates","Recorded - verify evidence")))</f>
        <v/>
      </c>
    </row>
    <row r="877" spans="1:25" ht="32" customHeight="1">
      <c r="A877" s="6"/>
      <c r="B877" s="6"/>
      <c r="C877" s="6"/>
      <c r="D877" s="6"/>
      <c r="E877" s="6"/>
      <c r="F877" s="6"/>
      <c r="G877" s="6"/>
      <c r="H877" s="7"/>
      <c r="I877" s="7"/>
      <c r="J877" s="7"/>
      <c r="K877" s="6"/>
      <c r="L877" s="6"/>
      <c r="M877" s="7"/>
      <c r="N877" s="7"/>
      <c r="O877" s="6"/>
      <c r="P877" s="6"/>
      <c r="Q877" s="6"/>
      <c r="R877" s="6"/>
      <c r="S877" s="7"/>
      <c r="T877" s="6"/>
      <c r="U877" s="8">
        <f>IF(OR(A877="",F877&lt;&gt;"Active"),"",IF(G877="Completed","Completed",IF(H877="","Missing deadline",IF(H877&lt;TODAY(),"Overdue learning",IF(H877&lt;=TODAY()+30,"Due within 30 days","Scheduled")))))</f>
        <v/>
      </c>
      <c r="V877" s="8">
        <f>IF(OR(A877="",F877&lt;&gt;"Active"),"",IF(G877&lt;&gt;"Completed","Not yet completed",IF(J877="","Missing review date",IF(J877&lt;TODAY(),"Review overdue",IF(J877&lt;=TODAY()+30,"Review within 30 days","Scheduled")))))</f>
        <v/>
      </c>
      <c r="W877" s="8">
        <f>IF(OR(A877="",F877&lt;&gt;"Active"),"",IF(K877="No","Not required",IF(K877&lt;&gt;"Yes","Check requirement",IF(L877="Further support needed","Competence concern",IF(L877="Competence confirmed","Confirmed",IF(M877="","Missing assessment due",IF(M877&lt;TODAY(),"Assessment overdue","Assessment outstanding")))))))</f>
        <v/>
      </c>
      <c r="X877" s="8">
        <f>IF(OR(A877="",F877&lt;&gt;"Active"),"",IF(T877="Closed","Closed",IF(AND(T877="Not needed",Q877="",R877="",S877=""),"No action",IF(OR(Q877="",R877="",S877="",T877&lt;&gt;"Open"),"Check action details",IF(S877&lt;TODAY(),"Action overdue","Action open")))))</f>
        <v/>
      </c>
      <c r="Y877" s="8">
        <f>IF(COUNTA(A877:T877)=0,"",IF(F877="Archived","Archived",IF(OR(A877="",B877="",C877="",D877="",E877="",F877&lt;&gt;"Active",COUNTIF(Roles,B877)=0,COUNTIF(Branches,C877)=0,COUNTIF(LearningStatuses,G877)=0,COUNTIF(AssessmentRequired,K877)=0,COUNTIF(AssessmentStatuses,L877)=0,COUNTIF(ActionStatuses,T877)=0,AND(H877&lt;&gt;"",NOT(ISNUMBER(H877))),AND(I877&lt;&gt;"",OR(NOT(ISNUMBER(I877)),I877&gt;TODAY())),AND(J877&lt;&gt;"",NOT(ISNUMBER(J877))),AND(M877&lt;&gt;"",NOT(ISNUMBER(M877))),AND(N877&lt;&gt;"",OR(NOT(ISNUMBER(N877)),N877&gt;TODAY())),AND(S877&lt;&gt;"",NOT(ISNUMBER(S877))),AND(G877="Completed",OR(I877="",P877="",J877="")),AND(G877&lt;&gt;"Completed",OR(I877&lt;&gt;"",H877="")),AND(K877="No",L877&lt;&gt;"Not required"),AND(K877="Yes",OR(L877="Not required",AND(L877&lt;&gt;"Competence confirmed",M877=""))),AND(OR(L877="Competence confirmed",L877="Further support needed"),OR(N877="",O877="",P877="")),AND(L877="Further support needed",T877&lt;&gt;"Open"),X877="Check action details",AND(T877="Closed",OR(Q877="",R877="",P877=""))),"Check required fields/dates","Recorded - verify evidence")))</f>
        <v/>
      </c>
    </row>
    <row r="878" spans="1:25" ht="32" customHeight="1">
      <c r="A878" s="6"/>
      <c r="B878" s="6"/>
      <c r="C878" s="6"/>
      <c r="D878" s="6"/>
      <c r="E878" s="6"/>
      <c r="F878" s="6"/>
      <c r="G878" s="6"/>
      <c r="H878" s="7"/>
      <c r="I878" s="7"/>
      <c r="J878" s="7"/>
      <c r="K878" s="6"/>
      <c r="L878" s="6"/>
      <c r="M878" s="7"/>
      <c r="N878" s="7"/>
      <c r="O878" s="6"/>
      <c r="P878" s="6"/>
      <c r="Q878" s="6"/>
      <c r="R878" s="6"/>
      <c r="S878" s="7"/>
      <c r="T878" s="6"/>
      <c r="U878" s="8">
        <f>IF(OR(A878="",F878&lt;&gt;"Active"),"",IF(G878="Completed","Completed",IF(H878="","Missing deadline",IF(H878&lt;TODAY(),"Overdue learning",IF(H878&lt;=TODAY()+30,"Due within 30 days","Scheduled")))))</f>
        <v/>
      </c>
      <c r="V878" s="8">
        <f>IF(OR(A878="",F878&lt;&gt;"Active"),"",IF(G878&lt;&gt;"Completed","Not yet completed",IF(J878="","Missing review date",IF(J878&lt;TODAY(),"Review overdue",IF(J878&lt;=TODAY()+30,"Review within 30 days","Scheduled")))))</f>
        <v/>
      </c>
      <c r="W878" s="8">
        <f>IF(OR(A878="",F878&lt;&gt;"Active"),"",IF(K878="No","Not required",IF(K878&lt;&gt;"Yes","Check requirement",IF(L878="Further support needed","Competence concern",IF(L878="Competence confirmed","Confirmed",IF(M878="","Missing assessment due",IF(M878&lt;TODAY(),"Assessment overdue","Assessment outstanding")))))))</f>
        <v/>
      </c>
      <c r="X878" s="8">
        <f>IF(OR(A878="",F878&lt;&gt;"Active"),"",IF(T878="Closed","Closed",IF(AND(T878="Not needed",Q878="",R878="",S878=""),"No action",IF(OR(Q878="",R878="",S878="",T878&lt;&gt;"Open"),"Check action details",IF(S878&lt;TODAY(),"Action overdue","Action open")))))</f>
        <v/>
      </c>
      <c r="Y878" s="8">
        <f>IF(COUNTA(A878:T878)=0,"",IF(F878="Archived","Archived",IF(OR(A878="",B878="",C878="",D878="",E878="",F878&lt;&gt;"Active",COUNTIF(Roles,B878)=0,COUNTIF(Branches,C878)=0,COUNTIF(LearningStatuses,G878)=0,COUNTIF(AssessmentRequired,K878)=0,COUNTIF(AssessmentStatuses,L878)=0,COUNTIF(ActionStatuses,T878)=0,AND(H878&lt;&gt;"",NOT(ISNUMBER(H878))),AND(I878&lt;&gt;"",OR(NOT(ISNUMBER(I878)),I878&gt;TODAY())),AND(J878&lt;&gt;"",NOT(ISNUMBER(J878))),AND(M878&lt;&gt;"",NOT(ISNUMBER(M878))),AND(N878&lt;&gt;"",OR(NOT(ISNUMBER(N878)),N878&gt;TODAY())),AND(S878&lt;&gt;"",NOT(ISNUMBER(S878))),AND(G878="Completed",OR(I878="",P878="",J878="")),AND(G878&lt;&gt;"Completed",OR(I878&lt;&gt;"",H878="")),AND(K878="No",L878&lt;&gt;"Not required"),AND(K878="Yes",OR(L878="Not required",AND(L878&lt;&gt;"Competence confirmed",M878=""))),AND(OR(L878="Competence confirmed",L878="Further support needed"),OR(N878="",O878="",P878="")),AND(L878="Further support needed",T878&lt;&gt;"Open"),X878="Check action details",AND(T878="Closed",OR(Q878="",R878="",P878=""))),"Check required fields/dates","Recorded - verify evidence")))</f>
        <v/>
      </c>
    </row>
    <row r="879" spans="1:25" ht="32" customHeight="1">
      <c r="A879" s="6"/>
      <c r="B879" s="6"/>
      <c r="C879" s="6"/>
      <c r="D879" s="6"/>
      <c r="E879" s="6"/>
      <c r="F879" s="6"/>
      <c r="G879" s="6"/>
      <c r="H879" s="7"/>
      <c r="I879" s="7"/>
      <c r="J879" s="7"/>
      <c r="K879" s="6"/>
      <c r="L879" s="6"/>
      <c r="M879" s="7"/>
      <c r="N879" s="7"/>
      <c r="O879" s="6"/>
      <c r="P879" s="6"/>
      <c r="Q879" s="6"/>
      <c r="R879" s="6"/>
      <c r="S879" s="7"/>
      <c r="T879" s="6"/>
      <c r="U879" s="8">
        <f>IF(OR(A879="",F879&lt;&gt;"Active"),"",IF(G879="Completed","Completed",IF(H879="","Missing deadline",IF(H879&lt;TODAY(),"Overdue learning",IF(H879&lt;=TODAY()+30,"Due within 30 days","Scheduled")))))</f>
        <v/>
      </c>
      <c r="V879" s="8">
        <f>IF(OR(A879="",F879&lt;&gt;"Active"),"",IF(G879&lt;&gt;"Completed","Not yet completed",IF(J879="","Missing review date",IF(J879&lt;TODAY(),"Review overdue",IF(J879&lt;=TODAY()+30,"Review within 30 days","Scheduled")))))</f>
        <v/>
      </c>
      <c r="W879" s="8">
        <f>IF(OR(A879="",F879&lt;&gt;"Active"),"",IF(K879="No","Not required",IF(K879&lt;&gt;"Yes","Check requirement",IF(L879="Further support needed","Competence concern",IF(L879="Competence confirmed","Confirmed",IF(M879="","Missing assessment due",IF(M879&lt;TODAY(),"Assessment overdue","Assessment outstanding")))))))</f>
        <v/>
      </c>
      <c r="X879" s="8">
        <f>IF(OR(A879="",F879&lt;&gt;"Active"),"",IF(T879="Closed","Closed",IF(AND(T879="Not needed",Q879="",R879="",S879=""),"No action",IF(OR(Q879="",R879="",S879="",T879&lt;&gt;"Open"),"Check action details",IF(S879&lt;TODAY(),"Action overdue","Action open")))))</f>
        <v/>
      </c>
      <c r="Y879" s="8">
        <f>IF(COUNTA(A879:T879)=0,"",IF(F879="Archived","Archived",IF(OR(A879="",B879="",C879="",D879="",E879="",F879&lt;&gt;"Active",COUNTIF(Roles,B879)=0,COUNTIF(Branches,C879)=0,COUNTIF(LearningStatuses,G879)=0,COUNTIF(AssessmentRequired,K879)=0,COUNTIF(AssessmentStatuses,L879)=0,COUNTIF(ActionStatuses,T879)=0,AND(H879&lt;&gt;"",NOT(ISNUMBER(H879))),AND(I879&lt;&gt;"",OR(NOT(ISNUMBER(I879)),I879&gt;TODAY())),AND(J879&lt;&gt;"",NOT(ISNUMBER(J879))),AND(M879&lt;&gt;"",NOT(ISNUMBER(M879))),AND(N879&lt;&gt;"",OR(NOT(ISNUMBER(N879)),N879&gt;TODAY())),AND(S879&lt;&gt;"",NOT(ISNUMBER(S879))),AND(G879="Completed",OR(I879="",P879="",J879="")),AND(G879&lt;&gt;"Completed",OR(I879&lt;&gt;"",H879="")),AND(K879="No",L879&lt;&gt;"Not required"),AND(K879="Yes",OR(L879="Not required",AND(L879&lt;&gt;"Competence confirmed",M879=""))),AND(OR(L879="Competence confirmed",L879="Further support needed"),OR(N879="",O879="",P879="")),AND(L879="Further support needed",T879&lt;&gt;"Open"),X879="Check action details",AND(T879="Closed",OR(Q879="",R879="",P879=""))),"Check required fields/dates","Recorded - verify evidence")))</f>
        <v/>
      </c>
    </row>
    <row r="880" spans="1:25" ht="32" customHeight="1">
      <c r="A880" s="6"/>
      <c r="B880" s="6"/>
      <c r="C880" s="6"/>
      <c r="D880" s="6"/>
      <c r="E880" s="6"/>
      <c r="F880" s="6"/>
      <c r="G880" s="6"/>
      <c r="H880" s="7"/>
      <c r="I880" s="7"/>
      <c r="J880" s="7"/>
      <c r="K880" s="6"/>
      <c r="L880" s="6"/>
      <c r="M880" s="7"/>
      <c r="N880" s="7"/>
      <c r="O880" s="6"/>
      <c r="P880" s="6"/>
      <c r="Q880" s="6"/>
      <c r="R880" s="6"/>
      <c r="S880" s="7"/>
      <c r="T880" s="6"/>
      <c r="U880" s="8">
        <f>IF(OR(A880="",F880&lt;&gt;"Active"),"",IF(G880="Completed","Completed",IF(H880="","Missing deadline",IF(H880&lt;TODAY(),"Overdue learning",IF(H880&lt;=TODAY()+30,"Due within 30 days","Scheduled")))))</f>
        <v/>
      </c>
      <c r="V880" s="8">
        <f>IF(OR(A880="",F880&lt;&gt;"Active"),"",IF(G880&lt;&gt;"Completed","Not yet completed",IF(J880="","Missing review date",IF(J880&lt;TODAY(),"Review overdue",IF(J880&lt;=TODAY()+30,"Review within 30 days","Scheduled")))))</f>
        <v/>
      </c>
      <c r="W880" s="8">
        <f>IF(OR(A880="",F880&lt;&gt;"Active"),"",IF(K880="No","Not required",IF(K880&lt;&gt;"Yes","Check requirement",IF(L880="Further support needed","Competence concern",IF(L880="Competence confirmed","Confirmed",IF(M880="","Missing assessment due",IF(M880&lt;TODAY(),"Assessment overdue","Assessment outstanding")))))))</f>
        <v/>
      </c>
      <c r="X880" s="8">
        <f>IF(OR(A880="",F880&lt;&gt;"Active"),"",IF(T880="Closed","Closed",IF(AND(T880="Not needed",Q880="",R880="",S880=""),"No action",IF(OR(Q880="",R880="",S880="",T880&lt;&gt;"Open"),"Check action details",IF(S880&lt;TODAY(),"Action overdue","Action open")))))</f>
        <v/>
      </c>
      <c r="Y880" s="8">
        <f>IF(COUNTA(A880:T880)=0,"",IF(F880="Archived","Archived",IF(OR(A880="",B880="",C880="",D880="",E880="",F880&lt;&gt;"Active",COUNTIF(Roles,B880)=0,COUNTIF(Branches,C880)=0,COUNTIF(LearningStatuses,G880)=0,COUNTIF(AssessmentRequired,K880)=0,COUNTIF(AssessmentStatuses,L880)=0,COUNTIF(ActionStatuses,T880)=0,AND(H880&lt;&gt;"",NOT(ISNUMBER(H880))),AND(I880&lt;&gt;"",OR(NOT(ISNUMBER(I880)),I880&gt;TODAY())),AND(J880&lt;&gt;"",NOT(ISNUMBER(J880))),AND(M880&lt;&gt;"",NOT(ISNUMBER(M880))),AND(N880&lt;&gt;"",OR(NOT(ISNUMBER(N880)),N880&gt;TODAY())),AND(S880&lt;&gt;"",NOT(ISNUMBER(S880))),AND(G880="Completed",OR(I880="",P880="",J880="")),AND(G880&lt;&gt;"Completed",OR(I880&lt;&gt;"",H880="")),AND(K880="No",L880&lt;&gt;"Not required"),AND(K880="Yes",OR(L880="Not required",AND(L880&lt;&gt;"Competence confirmed",M880=""))),AND(OR(L880="Competence confirmed",L880="Further support needed"),OR(N880="",O880="",P880="")),AND(L880="Further support needed",T880&lt;&gt;"Open"),X880="Check action details",AND(T880="Closed",OR(Q880="",R880="",P880=""))),"Check required fields/dates","Recorded - verify evidence")))</f>
        <v/>
      </c>
    </row>
    <row r="881" spans="1:25" ht="32" customHeight="1">
      <c r="A881" s="6"/>
      <c r="B881" s="6"/>
      <c r="C881" s="6"/>
      <c r="D881" s="6"/>
      <c r="E881" s="6"/>
      <c r="F881" s="6"/>
      <c r="G881" s="6"/>
      <c r="H881" s="7"/>
      <c r="I881" s="7"/>
      <c r="J881" s="7"/>
      <c r="K881" s="6"/>
      <c r="L881" s="6"/>
      <c r="M881" s="7"/>
      <c r="N881" s="7"/>
      <c r="O881" s="6"/>
      <c r="P881" s="6"/>
      <c r="Q881" s="6"/>
      <c r="R881" s="6"/>
      <c r="S881" s="7"/>
      <c r="T881" s="6"/>
      <c r="U881" s="8">
        <f>IF(OR(A881="",F881&lt;&gt;"Active"),"",IF(G881="Completed","Completed",IF(H881="","Missing deadline",IF(H881&lt;TODAY(),"Overdue learning",IF(H881&lt;=TODAY()+30,"Due within 30 days","Scheduled")))))</f>
        <v/>
      </c>
      <c r="V881" s="8">
        <f>IF(OR(A881="",F881&lt;&gt;"Active"),"",IF(G881&lt;&gt;"Completed","Not yet completed",IF(J881="","Missing review date",IF(J881&lt;TODAY(),"Review overdue",IF(J881&lt;=TODAY()+30,"Review within 30 days","Scheduled")))))</f>
        <v/>
      </c>
      <c r="W881" s="8">
        <f>IF(OR(A881="",F881&lt;&gt;"Active"),"",IF(K881="No","Not required",IF(K881&lt;&gt;"Yes","Check requirement",IF(L881="Further support needed","Competence concern",IF(L881="Competence confirmed","Confirmed",IF(M881="","Missing assessment due",IF(M881&lt;TODAY(),"Assessment overdue","Assessment outstanding")))))))</f>
        <v/>
      </c>
      <c r="X881" s="8">
        <f>IF(OR(A881="",F881&lt;&gt;"Active"),"",IF(T881="Closed","Closed",IF(AND(T881="Not needed",Q881="",R881="",S881=""),"No action",IF(OR(Q881="",R881="",S881="",T881&lt;&gt;"Open"),"Check action details",IF(S881&lt;TODAY(),"Action overdue","Action open")))))</f>
        <v/>
      </c>
      <c r="Y881" s="8">
        <f>IF(COUNTA(A881:T881)=0,"",IF(F881="Archived","Archived",IF(OR(A881="",B881="",C881="",D881="",E881="",F881&lt;&gt;"Active",COUNTIF(Roles,B881)=0,COUNTIF(Branches,C881)=0,COUNTIF(LearningStatuses,G881)=0,COUNTIF(AssessmentRequired,K881)=0,COUNTIF(AssessmentStatuses,L881)=0,COUNTIF(ActionStatuses,T881)=0,AND(H881&lt;&gt;"",NOT(ISNUMBER(H881))),AND(I881&lt;&gt;"",OR(NOT(ISNUMBER(I881)),I881&gt;TODAY())),AND(J881&lt;&gt;"",NOT(ISNUMBER(J881))),AND(M881&lt;&gt;"",NOT(ISNUMBER(M881))),AND(N881&lt;&gt;"",OR(NOT(ISNUMBER(N881)),N881&gt;TODAY())),AND(S881&lt;&gt;"",NOT(ISNUMBER(S881))),AND(G881="Completed",OR(I881="",P881="",J881="")),AND(G881&lt;&gt;"Completed",OR(I881&lt;&gt;"",H881="")),AND(K881="No",L881&lt;&gt;"Not required"),AND(K881="Yes",OR(L881="Not required",AND(L881&lt;&gt;"Competence confirmed",M881=""))),AND(OR(L881="Competence confirmed",L881="Further support needed"),OR(N881="",O881="",P881="")),AND(L881="Further support needed",T881&lt;&gt;"Open"),X881="Check action details",AND(T881="Closed",OR(Q881="",R881="",P881=""))),"Check required fields/dates","Recorded - verify evidence")))</f>
        <v/>
      </c>
    </row>
    <row r="882" spans="1:25" ht="32" customHeight="1">
      <c r="A882" s="6"/>
      <c r="B882" s="6"/>
      <c r="C882" s="6"/>
      <c r="D882" s="6"/>
      <c r="E882" s="6"/>
      <c r="F882" s="6"/>
      <c r="G882" s="6"/>
      <c r="H882" s="7"/>
      <c r="I882" s="7"/>
      <c r="J882" s="7"/>
      <c r="K882" s="6"/>
      <c r="L882" s="6"/>
      <c r="M882" s="7"/>
      <c r="N882" s="7"/>
      <c r="O882" s="6"/>
      <c r="P882" s="6"/>
      <c r="Q882" s="6"/>
      <c r="R882" s="6"/>
      <c r="S882" s="7"/>
      <c r="T882" s="6"/>
      <c r="U882" s="8">
        <f>IF(OR(A882="",F882&lt;&gt;"Active"),"",IF(G882="Completed","Completed",IF(H882="","Missing deadline",IF(H882&lt;TODAY(),"Overdue learning",IF(H882&lt;=TODAY()+30,"Due within 30 days","Scheduled")))))</f>
        <v/>
      </c>
      <c r="V882" s="8">
        <f>IF(OR(A882="",F882&lt;&gt;"Active"),"",IF(G882&lt;&gt;"Completed","Not yet completed",IF(J882="","Missing review date",IF(J882&lt;TODAY(),"Review overdue",IF(J882&lt;=TODAY()+30,"Review within 30 days","Scheduled")))))</f>
        <v/>
      </c>
      <c r="W882" s="8">
        <f>IF(OR(A882="",F882&lt;&gt;"Active"),"",IF(K882="No","Not required",IF(K882&lt;&gt;"Yes","Check requirement",IF(L882="Further support needed","Competence concern",IF(L882="Competence confirmed","Confirmed",IF(M882="","Missing assessment due",IF(M882&lt;TODAY(),"Assessment overdue","Assessment outstanding")))))))</f>
        <v/>
      </c>
      <c r="X882" s="8">
        <f>IF(OR(A882="",F882&lt;&gt;"Active"),"",IF(T882="Closed","Closed",IF(AND(T882="Not needed",Q882="",R882="",S882=""),"No action",IF(OR(Q882="",R882="",S882="",T882&lt;&gt;"Open"),"Check action details",IF(S882&lt;TODAY(),"Action overdue","Action open")))))</f>
        <v/>
      </c>
      <c r="Y882" s="8">
        <f>IF(COUNTA(A882:T882)=0,"",IF(F882="Archived","Archived",IF(OR(A882="",B882="",C882="",D882="",E882="",F882&lt;&gt;"Active",COUNTIF(Roles,B882)=0,COUNTIF(Branches,C882)=0,COUNTIF(LearningStatuses,G882)=0,COUNTIF(AssessmentRequired,K882)=0,COUNTIF(AssessmentStatuses,L882)=0,COUNTIF(ActionStatuses,T882)=0,AND(H882&lt;&gt;"",NOT(ISNUMBER(H882))),AND(I882&lt;&gt;"",OR(NOT(ISNUMBER(I882)),I882&gt;TODAY())),AND(J882&lt;&gt;"",NOT(ISNUMBER(J882))),AND(M882&lt;&gt;"",NOT(ISNUMBER(M882))),AND(N882&lt;&gt;"",OR(NOT(ISNUMBER(N882)),N882&gt;TODAY())),AND(S882&lt;&gt;"",NOT(ISNUMBER(S882))),AND(G882="Completed",OR(I882="",P882="",J882="")),AND(G882&lt;&gt;"Completed",OR(I882&lt;&gt;"",H882="")),AND(K882="No",L882&lt;&gt;"Not required"),AND(K882="Yes",OR(L882="Not required",AND(L882&lt;&gt;"Competence confirmed",M882=""))),AND(OR(L882="Competence confirmed",L882="Further support needed"),OR(N882="",O882="",P882="")),AND(L882="Further support needed",T882&lt;&gt;"Open"),X882="Check action details",AND(T882="Closed",OR(Q882="",R882="",P882=""))),"Check required fields/dates","Recorded - verify evidence")))</f>
        <v/>
      </c>
    </row>
    <row r="883" spans="1:25" ht="32" customHeight="1">
      <c r="A883" s="6"/>
      <c r="B883" s="6"/>
      <c r="C883" s="6"/>
      <c r="D883" s="6"/>
      <c r="E883" s="6"/>
      <c r="F883" s="6"/>
      <c r="G883" s="6"/>
      <c r="H883" s="7"/>
      <c r="I883" s="7"/>
      <c r="J883" s="7"/>
      <c r="K883" s="6"/>
      <c r="L883" s="6"/>
      <c r="M883" s="7"/>
      <c r="N883" s="7"/>
      <c r="O883" s="6"/>
      <c r="P883" s="6"/>
      <c r="Q883" s="6"/>
      <c r="R883" s="6"/>
      <c r="S883" s="7"/>
      <c r="T883" s="6"/>
      <c r="U883" s="8">
        <f>IF(OR(A883="",F883&lt;&gt;"Active"),"",IF(G883="Completed","Completed",IF(H883="","Missing deadline",IF(H883&lt;TODAY(),"Overdue learning",IF(H883&lt;=TODAY()+30,"Due within 30 days","Scheduled")))))</f>
        <v/>
      </c>
      <c r="V883" s="8">
        <f>IF(OR(A883="",F883&lt;&gt;"Active"),"",IF(G883&lt;&gt;"Completed","Not yet completed",IF(J883="","Missing review date",IF(J883&lt;TODAY(),"Review overdue",IF(J883&lt;=TODAY()+30,"Review within 30 days","Scheduled")))))</f>
        <v/>
      </c>
      <c r="W883" s="8">
        <f>IF(OR(A883="",F883&lt;&gt;"Active"),"",IF(K883="No","Not required",IF(K883&lt;&gt;"Yes","Check requirement",IF(L883="Further support needed","Competence concern",IF(L883="Competence confirmed","Confirmed",IF(M883="","Missing assessment due",IF(M883&lt;TODAY(),"Assessment overdue","Assessment outstanding")))))))</f>
        <v/>
      </c>
      <c r="X883" s="8">
        <f>IF(OR(A883="",F883&lt;&gt;"Active"),"",IF(T883="Closed","Closed",IF(AND(T883="Not needed",Q883="",R883="",S883=""),"No action",IF(OR(Q883="",R883="",S883="",T883&lt;&gt;"Open"),"Check action details",IF(S883&lt;TODAY(),"Action overdue","Action open")))))</f>
        <v/>
      </c>
      <c r="Y883" s="8">
        <f>IF(COUNTA(A883:T883)=0,"",IF(F883="Archived","Archived",IF(OR(A883="",B883="",C883="",D883="",E883="",F883&lt;&gt;"Active",COUNTIF(Roles,B883)=0,COUNTIF(Branches,C883)=0,COUNTIF(LearningStatuses,G883)=0,COUNTIF(AssessmentRequired,K883)=0,COUNTIF(AssessmentStatuses,L883)=0,COUNTIF(ActionStatuses,T883)=0,AND(H883&lt;&gt;"",NOT(ISNUMBER(H883))),AND(I883&lt;&gt;"",OR(NOT(ISNUMBER(I883)),I883&gt;TODAY())),AND(J883&lt;&gt;"",NOT(ISNUMBER(J883))),AND(M883&lt;&gt;"",NOT(ISNUMBER(M883))),AND(N883&lt;&gt;"",OR(NOT(ISNUMBER(N883)),N883&gt;TODAY())),AND(S883&lt;&gt;"",NOT(ISNUMBER(S883))),AND(G883="Completed",OR(I883="",P883="",J883="")),AND(G883&lt;&gt;"Completed",OR(I883&lt;&gt;"",H883="")),AND(K883="No",L883&lt;&gt;"Not required"),AND(K883="Yes",OR(L883="Not required",AND(L883&lt;&gt;"Competence confirmed",M883=""))),AND(OR(L883="Competence confirmed",L883="Further support needed"),OR(N883="",O883="",P883="")),AND(L883="Further support needed",T883&lt;&gt;"Open"),X883="Check action details",AND(T883="Closed",OR(Q883="",R883="",P883=""))),"Check required fields/dates","Recorded - verify evidence")))</f>
        <v/>
      </c>
    </row>
    <row r="884" spans="1:25" ht="32" customHeight="1">
      <c r="A884" s="6"/>
      <c r="B884" s="6"/>
      <c r="C884" s="6"/>
      <c r="D884" s="6"/>
      <c r="E884" s="6"/>
      <c r="F884" s="6"/>
      <c r="G884" s="6"/>
      <c r="H884" s="7"/>
      <c r="I884" s="7"/>
      <c r="J884" s="7"/>
      <c r="K884" s="6"/>
      <c r="L884" s="6"/>
      <c r="M884" s="7"/>
      <c r="N884" s="7"/>
      <c r="O884" s="6"/>
      <c r="P884" s="6"/>
      <c r="Q884" s="6"/>
      <c r="R884" s="6"/>
      <c r="S884" s="7"/>
      <c r="T884" s="6"/>
      <c r="U884" s="8">
        <f>IF(OR(A884="",F884&lt;&gt;"Active"),"",IF(G884="Completed","Completed",IF(H884="","Missing deadline",IF(H884&lt;TODAY(),"Overdue learning",IF(H884&lt;=TODAY()+30,"Due within 30 days","Scheduled")))))</f>
        <v/>
      </c>
      <c r="V884" s="8">
        <f>IF(OR(A884="",F884&lt;&gt;"Active"),"",IF(G884&lt;&gt;"Completed","Not yet completed",IF(J884="","Missing review date",IF(J884&lt;TODAY(),"Review overdue",IF(J884&lt;=TODAY()+30,"Review within 30 days","Scheduled")))))</f>
        <v/>
      </c>
      <c r="W884" s="8">
        <f>IF(OR(A884="",F884&lt;&gt;"Active"),"",IF(K884="No","Not required",IF(K884&lt;&gt;"Yes","Check requirement",IF(L884="Further support needed","Competence concern",IF(L884="Competence confirmed","Confirmed",IF(M884="","Missing assessment due",IF(M884&lt;TODAY(),"Assessment overdue","Assessment outstanding")))))))</f>
        <v/>
      </c>
      <c r="X884" s="8">
        <f>IF(OR(A884="",F884&lt;&gt;"Active"),"",IF(T884="Closed","Closed",IF(AND(T884="Not needed",Q884="",R884="",S884=""),"No action",IF(OR(Q884="",R884="",S884="",T884&lt;&gt;"Open"),"Check action details",IF(S884&lt;TODAY(),"Action overdue","Action open")))))</f>
        <v/>
      </c>
      <c r="Y884" s="8">
        <f>IF(COUNTA(A884:T884)=0,"",IF(F884="Archived","Archived",IF(OR(A884="",B884="",C884="",D884="",E884="",F884&lt;&gt;"Active",COUNTIF(Roles,B884)=0,COUNTIF(Branches,C884)=0,COUNTIF(LearningStatuses,G884)=0,COUNTIF(AssessmentRequired,K884)=0,COUNTIF(AssessmentStatuses,L884)=0,COUNTIF(ActionStatuses,T884)=0,AND(H884&lt;&gt;"",NOT(ISNUMBER(H884))),AND(I884&lt;&gt;"",OR(NOT(ISNUMBER(I884)),I884&gt;TODAY())),AND(J884&lt;&gt;"",NOT(ISNUMBER(J884))),AND(M884&lt;&gt;"",NOT(ISNUMBER(M884))),AND(N884&lt;&gt;"",OR(NOT(ISNUMBER(N884)),N884&gt;TODAY())),AND(S884&lt;&gt;"",NOT(ISNUMBER(S884))),AND(G884="Completed",OR(I884="",P884="",J884="")),AND(G884&lt;&gt;"Completed",OR(I884&lt;&gt;"",H884="")),AND(K884="No",L884&lt;&gt;"Not required"),AND(K884="Yes",OR(L884="Not required",AND(L884&lt;&gt;"Competence confirmed",M884=""))),AND(OR(L884="Competence confirmed",L884="Further support needed"),OR(N884="",O884="",P884="")),AND(L884="Further support needed",T884&lt;&gt;"Open"),X884="Check action details",AND(T884="Closed",OR(Q884="",R884="",P884=""))),"Check required fields/dates","Recorded - verify evidence")))</f>
        <v/>
      </c>
    </row>
    <row r="885" spans="1:25" ht="32" customHeight="1">
      <c r="A885" s="6"/>
      <c r="B885" s="6"/>
      <c r="C885" s="6"/>
      <c r="D885" s="6"/>
      <c r="E885" s="6"/>
      <c r="F885" s="6"/>
      <c r="G885" s="6"/>
      <c r="H885" s="7"/>
      <c r="I885" s="7"/>
      <c r="J885" s="7"/>
      <c r="K885" s="6"/>
      <c r="L885" s="6"/>
      <c r="M885" s="7"/>
      <c r="N885" s="7"/>
      <c r="O885" s="6"/>
      <c r="P885" s="6"/>
      <c r="Q885" s="6"/>
      <c r="R885" s="6"/>
      <c r="S885" s="7"/>
      <c r="T885" s="6"/>
      <c r="U885" s="8">
        <f>IF(OR(A885="",F885&lt;&gt;"Active"),"",IF(G885="Completed","Completed",IF(H885="","Missing deadline",IF(H885&lt;TODAY(),"Overdue learning",IF(H885&lt;=TODAY()+30,"Due within 30 days","Scheduled")))))</f>
        <v/>
      </c>
      <c r="V885" s="8">
        <f>IF(OR(A885="",F885&lt;&gt;"Active"),"",IF(G885&lt;&gt;"Completed","Not yet completed",IF(J885="","Missing review date",IF(J885&lt;TODAY(),"Review overdue",IF(J885&lt;=TODAY()+30,"Review within 30 days","Scheduled")))))</f>
        <v/>
      </c>
      <c r="W885" s="8">
        <f>IF(OR(A885="",F885&lt;&gt;"Active"),"",IF(K885="No","Not required",IF(K885&lt;&gt;"Yes","Check requirement",IF(L885="Further support needed","Competence concern",IF(L885="Competence confirmed","Confirmed",IF(M885="","Missing assessment due",IF(M885&lt;TODAY(),"Assessment overdue","Assessment outstanding")))))))</f>
        <v/>
      </c>
      <c r="X885" s="8">
        <f>IF(OR(A885="",F885&lt;&gt;"Active"),"",IF(T885="Closed","Closed",IF(AND(T885="Not needed",Q885="",R885="",S885=""),"No action",IF(OR(Q885="",R885="",S885="",T885&lt;&gt;"Open"),"Check action details",IF(S885&lt;TODAY(),"Action overdue","Action open")))))</f>
        <v/>
      </c>
      <c r="Y885" s="8">
        <f>IF(COUNTA(A885:T885)=0,"",IF(F885="Archived","Archived",IF(OR(A885="",B885="",C885="",D885="",E885="",F885&lt;&gt;"Active",COUNTIF(Roles,B885)=0,COUNTIF(Branches,C885)=0,COUNTIF(LearningStatuses,G885)=0,COUNTIF(AssessmentRequired,K885)=0,COUNTIF(AssessmentStatuses,L885)=0,COUNTIF(ActionStatuses,T885)=0,AND(H885&lt;&gt;"",NOT(ISNUMBER(H885))),AND(I885&lt;&gt;"",OR(NOT(ISNUMBER(I885)),I885&gt;TODAY())),AND(J885&lt;&gt;"",NOT(ISNUMBER(J885))),AND(M885&lt;&gt;"",NOT(ISNUMBER(M885))),AND(N885&lt;&gt;"",OR(NOT(ISNUMBER(N885)),N885&gt;TODAY())),AND(S885&lt;&gt;"",NOT(ISNUMBER(S885))),AND(G885="Completed",OR(I885="",P885="",J885="")),AND(G885&lt;&gt;"Completed",OR(I885&lt;&gt;"",H885="")),AND(K885="No",L885&lt;&gt;"Not required"),AND(K885="Yes",OR(L885="Not required",AND(L885&lt;&gt;"Competence confirmed",M885=""))),AND(OR(L885="Competence confirmed",L885="Further support needed"),OR(N885="",O885="",P885="")),AND(L885="Further support needed",T885&lt;&gt;"Open"),X885="Check action details",AND(T885="Closed",OR(Q885="",R885="",P885=""))),"Check required fields/dates","Recorded - verify evidence")))</f>
        <v/>
      </c>
    </row>
    <row r="886" spans="1:25" ht="32" customHeight="1">
      <c r="A886" s="6"/>
      <c r="B886" s="6"/>
      <c r="C886" s="6"/>
      <c r="D886" s="6"/>
      <c r="E886" s="6"/>
      <c r="F886" s="6"/>
      <c r="G886" s="6"/>
      <c r="H886" s="7"/>
      <c r="I886" s="7"/>
      <c r="J886" s="7"/>
      <c r="K886" s="6"/>
      <c r="L886" s="6"/>
      <c r="M886" s="7"/>
      <c r="N886" s="7"/>
      <c r="O886" s="6"/>
      <c r="P886" s="6"/>
      <c r="Q886" s="6"/>
      <c r="R886" s="6"/>
      <c r="S886" s="7"/>
      <c r="T886" s="6"/>
      <c r="U886" s="8">
        <f>IF(OR(A886="",F886&lt;&gt;"Active"),"",IF(G886="Completed","Completed",IF(H886="","Missing deadline",IF(H886&lt;TODAY(),"Overdue learning",IF(H886&lt;=TODAY()+30,"Due within 30 days","Scheduled")))))</f>
        <v/>
      </c>
      <c r="V886" s="8">
        <f>IF(OR(A886="",F886&lt;&gt;"Active"),"",IF(G886&lt;&gt;"Completed","Not yet completed",IF(J886="","Missing review date",IF(J886&lt;TODAY(),"Review overdue",IF(J886&lt;=TODAY()+30,"Review within 30 days","Scheduled")))))</f>
        <v/>
      </c>
      <c r="W886" s="8">
        <f>IF(OR(A886="",F886&lt;&gt;"Active"),"",IF(K886="No","Not required",IF(K886&lt;&gt;"Yes","Check requirement",IF(L886="Further support needed","Competence concern",IF(L886="Competence confirmed","Confirmed",IF(M886="","Missing assessment due",IF(M886&lt;TODAY(),"Assessment overdue","Assessment outstanding")))))))</f>
        <v/>
      </c>
      <c r="X886" s="8">
        <f>IF(OR(A886="",F886&lt;&gt;"Active"),"",IF(T886="Closed","Closed",IF(AND(T886="Not needed",Q886="",R886="",S886=""),"No action",IF(OR(Q886="",R886="",S886="",T886&lt;&gt;"Open"),"Check action details",IF(S886&lt;TODAY(),"Action overdue","Action open")))))</f>
        <v/>
      </c>
      <c r="Y886" s="8">
        <f>IF(COUNTA(A886:T886)=0,"",IF(F886="Archived","Archived",IF(OR(A886="",B886="",C886="",D886="",E886="",F886&lt;&gt;"Active",COUNTIF(Roles,B886)=0,COUNTIF(Branches,C886)=0,COUNTIF(LearningStatuses,G886)=0,COUNTIF(AssessmentRequired,K886)=0,COUNTIF(AssessmentStatuses,L886)=0,COUNTIF(ActionStatuses,T886)=0,AND(H886&lt;&gt;"",NOT(ISNUMBER(H886))),AND(I886&lt;&gt;"",OR(NOT(ISNUMBER(I886)),I886&gt;TODAY())),AND(J886&lt;&gt;"",NOT(ISNUMBER(J886))),AND(M886&lt;&gt;"",NOT(ISNUMBER(M886))),AND(N886&lt;&gt;"",OR(NOT(ISNUMBER(N886)),N886&gt;TODAY())),AND(S886&lt;&gt;"",NOT(ISNUMBER(S886))),AND(G886="Completed",OR(I886="",P886="",J886="")),AND(G886&lt;&gt;"Completed",OR(I886&lt;&gt;"",H886="")),AND(K886="No",L886&lt;&gt;"Not required"),AND(K886="Yes",OR(L886="Not required",AND(L886&lt;&gt;"Competence confirmed",M886=""))),AND(OR(L886="Competence confirmed",L886="Further support needed"),OR(N886="",O886="",P886="")),AND(L886="Further support needed",T886&lt;&gt;"Open"),X886="Check action details",AND(T886="Closed",OR(Q886="",R886="",P886=""))),"Check required fields/dates","Recorded - verify evidence")))</f>
        <v/>
      </c>
    </row>
    <row r="887" spans="1:25" ht="32" customHeight="1">
      <c r="A887" s="6"/>
      <c r="B887" s="6"/>
      <c r="C887" s="6"/>
      <c r="D887" s="6"/>
      <c r="E887" s="6"/>
      <c r="F887" s="6"/>
      <c r="G887" s="6"/>
      <c r="H887" s="7"/>
      <c r="I887" s="7"/>
      <c r="J887" s="7"/>
      <c r="K887" s="6"/>
      <c r="L887" s="6"/>
      <c r="M887" s="7"/>
      <c r="N887" s="7"/>
      <c r="O887" s="6"/>
      <c r="P887" s="6"/>
      <c r="Q887" s="6"/>
      <c r="R887" s="6"/>
      <c r="S887" s="7"/>
      <c r="T887" s="6"/>
      <c r="U887" s="8">
        <f>IF(OR(A887="",F887&lt;&gt;"Active"),"",IF(G887="Completed","Completed",IF(H887="","Missing deadline",IF(H887&lt;TODAY(),"Overdue learning",IF(H887&lt;=TODAY()+30,"Due within 30 days","Scheduled")))))</f>
        <v/>
      </c>
      <c r="V887" s="8">
        <f>IF(OR(A887="",F887&lt;&gt;"Active"),"",IF(G887&lt;&gt;"Completed","Not yet completed",IF(J887="","Missing review date",IF(J887&lt;TODAY(),"Review overdue",IF(J887&lt;=TODAY()+30,"Review within 30 days","Scheduled")))))</f>
        <v/>
      </c>
      <c r="W887" s="8">
        <f>IF(OR(A887="",F887&lt;&gt;"Active"),"",IF(K887="No","Not required",IF(K887&lt;&gt;"Yes","Check requirement",IF(L887="Further support needed","Competence concern",IF(L887="Competence confirmed","Confirmed",IF(M887="","Missing assessment due",IF(M887&lt;TODAY(),"Assessment overdue","Assessment outstanding")))))))</f>
        <v/>
      </c>
      <c r="X887" s="8">
        <f>IF(OR(A887="",F887&lt;&gt;"Active"),"",IF(T887="Closed","Closed",IF(AND(T887="Not needed",Q887="",R887="",S887=""),"No action",IF(OR(Q887="",R887="",S887="",T887&lt;&gt;"Open"),"Check action details",IF(S887&lt;TODAY(),"Action overdue","Action open")))))</f>
        <v/>
      </c>
      <c r="Y887" s="8">
        <f>IF(COUNTA(A887:T887)=0,"",IF(F887="Archived","Archived",IF(OR(A887="",B887="",C887="",D887="",E887="",F887&lt;&gt;"Active",COUNTIF(Roles,B887)=0,COUNTIF(Branches,C887)=0,COUNTIF(LearningStatuses,G887)=0,COUNTIF(AssessmentRequired,K887)=0,COUNTIF(AssessmentStatuses,L887)=0,COUNTIF(ActionStatuses,T887)=0,AND(H887&lt;&gt;"",NOT(ISNUMBER(H887))),AND(I887&lt;&gt;"",OR(NOT(ISNUMBER(I887)),I887&gt;TODAY())),AND(J887&lt;&gt;"",NOT(ISNUMBER(J887))),AND(M887&lt;&gt;"",NOT(ISNUMBER(M887))),AND(N887&lt;&gt;"",OR(NOT(ISNUMBER(N887)),N887&gt;TODAY())),AND(S887&lt;&gt;"",NOT(ISNUMBER(S887))),AND(G887="Completed",OR(I887="",P887="",J887="")),AND(G887&lt;&gt;"Completed",OR(I887&lt;&gt;"",H887="")),AND(K887="No",L887&lt;&gt;"Not required"),AND(K887="Yes",OR(L887="Not required",AND(L887&lt;&gt;"Competence confirmed",M887=""))),AND(OR(L887="Competence confirmed",L887="Further support needed"),OR(N887="",O887="",P887="")),AND(L887="Further support needed",T887&lt;&gt;"Open"),X887="Check action details",AND(T887="Closed",OR(Q887="",R887="",P887=""))),"Check required fields/dates","Recorded - verify evidence")))</f>
        <v/>
      </c>
    </row>
    <row r="888" spans="1:25" ht="32" customHeight="1">
      <c r="A888" s="6"/>
      <c r="B888" s="6"/>
      <c r="C888" s="6"/>
      <c r="D888" s="6"/>
      <c r="E888" s="6"/>
      <c r="F888" s="6"/>
      <c r="G888" s="6"/>
      <c r="H888" s="7"/>
      <c r="I888" s="7"/>
      <c r="J888" s="7"/>
      <c r="K888" s="6"/>
      <c r="L888" s="6"/>
      <c r="M888" s="7"/>
      <c r="N888" s="7"/>
      <c r="O888" s="6"/>
      <c r="P888" s="6"/>
      <c r="Q888" s="6"/>
      <c r="R888" s="6"/>
      <c r="S888" s="7"/>
      <c r="T888" s="6"/>
      <c r="U888" s="8">
        <f>IF(OR(A888="",F888&lt;&gt;"Active"),"",IF(G888="Completed","Completed",IF(H888="","Missing deadline",IF(H888&lt;TODAY(),"Overdue learning",IF(H888&lt;=TODAY()+30,"Due within 30 days","Scheduled")))))</f>
        <v/>
      </c>
      <c r="V888" s="8">
        <f>IF(OR(A888="",F888&lt;&gt;"Active"),"",IF(G888&lt;&gt;"Completed","Not yet completed",IF(J888="","Missing review date",IF(J888&lt;TODAY(),"Review overdue",IF(J888&lt;=TODAY()+30,"Review within 30 days","Scheduled")))))</f>
        <v/>
      </c>
      <c r="W888" s="8">
        <f>IF(OR(A888="",F888&lt;&gt;"Active"),"",IF(K888="No","Not required",IF(K888&lt;&gt;"Yes","Check requirement",IF(L888="Further support needed","Competence concern",IF(L888="Competence confirmed","Confirmed",IF(M888="","Missing assessment due",IF(M888&lt;TODAY(),"Assessment overdue","Assessment outstanding")))))))</f>
        <v/>
      </c>
      <c r="X888" s="8">
        <f>IF(OR(A888="",F888&lt;&gt;"Active"),"",IF(T888="Closed","Closed",IF(AND(T888="Not needed",Q888="",R888="",S888=""),"No action",IF(OR(Q888="",R888="",S888="",T888&lt;&gt;"Open"),"Check action details",IF(S888&lt;TODAY(),"Action overdue","Action open")))))</f>
        <v/>
      </c>
      <c r="Y888" s="8">
        <f>IF(COUNTA(A888:T888)=0,"",IF(F888="Archived","Archived",IF(OR(A888="",B888="",C888="",D888="",E888="",F888&lt;&gt;"Active",COUNTIF(Roles,B888)=0,COUNTIF(Branches,C888)=0,COUNTIF(LearningStatuses,G888)=0,COUNTIF(AssessmentRequired,K888)=0,COUNTIF(AssessmentStatuses,L888)=0,COUNTIF(ActionStatuses,T888)=0,AND(H888&lt;&gt;"",NOT(ISNUMBER(H888))),AND(I888&lt;&gt;"",OR(NOT(ISNUMBER(I888)),I888&gt;TODAY())),AND(J888&lt;&gt;"",NOT(ISNUMBER(J888))),AND(M888&lt;&gt;"",NOT(ISNUMBER(M888))),AND(N888&lt;&gt;"",OR(NOT(ISNUMBER(N888)),N888&gt;TODAY())),AND(S888&lt;&gt;"",NOT(ISNUMBER(S888))),AND(G888="Completed",OR(I888="",P888="",J888="")),AND(G888&lt;&gt;"Completed",OR(I888&lt;&gt;"",H888="")),AND(K888="No",L888&lt;&gt;"Not required"),AND(K888="Yes",OR(L888="Not required",AND(L888&lt;&gt;"Competence confirmed",M888=""))),AND(OR(L888="Competence confirmed",L888="Further support needed"),OR(N888="",O888="",P888="")),AND(L888="Further support needed",T888&lt;&gt;"Open"),X888="Check action details",AND(T888="Closed",OR(Q888="",R888="",P888=""))),"Check required fields/dates","Recorded - verify evidence")))</f>
        <v/>
      </c>
    </row>
    <row r="889" spans="1:25" ht="32" customHeight="1">
      <c r="A889" s="6"/>
      <c r="B889" s="6"/>
      <c r="C889" s="6"/>
      <c r="D889" s="6"/>
      <c r="E889" s="6"/>
      <c r="F889" s="6"/>
      <c r="G889" s="6"/>
      <c r="H889" s="7"/>
      <c r="I889" s="7"/>
      <c r="J889" s="7"/>
      <c r="K889" s="6"/>
      <c r="L889" s="6"/>
      <c r="M889" s="7"/>
      <c r="N889" s="7"/>
      <c r="O889" s="6"/>
      <c r="P889" s="6"/>
      <c r="Q889" s="6"/>
      <c r="R889" s="6"/>
      <c r="S889" s="7"/>
      <c r="T889" s="6"/>
      <c r="U889" s="8">
        <f>IF(OR(A889="",F889&lt;&gt;"Active"),"",IF(G889="Completed","Completed",IF(H889="","Missing deadline",IF(H889&lt;TODAY(),"Overdue learning",IF(H889&lt;=TODAY()+30,"Due within 30 days","Scheduled")))))</f>
        <v/>
      </c>
      <c r="V889" s="8">
        <f>IF(OR(A889="",F889&lt;&gt;"Active"),"",IF(G889&lt;&gt;"Completed","Not yet completed",IF(J889="","Missing review date",IF(J889&lt;TODAY(),"Review overdue",IF(J889&lt;=TODAY()+30,"Review within 30 days","Scheduled")))))</f>
        <v/>
      </c>
      <c r="W889" s="8">
        <f>IF(OR(A889="",F889&lt;&gt;"Active"),"",IF(K889="No","Not required",IF(K889&lt;&gt;"Yes","Check requirement",IF(L889="Further support needed","Competence concern",IF(L889="Competence confirmed","Confirmed",IF(M889="","Missing assessment due",IF(M889&lt;TODAY(),"Assessment overdue","Assessment outstanding")))))))</f>
        <v/>
      </c>
      <c r="X889" s="8">
        <f>IF(OR(A889="",F889&lt;&gt;"Active"),"",IF(T889="Closed","Closed",IF(AND(T889="Not needed",Q889="",R889="",S889=""),"No action",IF(OR(Q889="",R889="",S889="",T889&lt;&gt;"Open"),"Check action details",IF(S889&lt;TODAY(),"Action overdue","Action open")))))</f>
        <v/>
      </c>
      <c r="Y889" s="8">
        <f>IF(COUNTA(A889:T889)=0,"",IF(F889="Archived","Archived",IF(OR(A889="",B889="",C889="",D889="",E889="",F889&lt;&gt;"Active",COUNTIF(Roles,B889)=0,COUNTIF(Branches,C889)=0,COUNTIF(LearningStatuses,G889)=0,COUNTIF(AssessmentRequired,K889)=0,COUNTIF(AssessmentStatuses,L889)=0,COUNTIF(ActionStatuses,T889)=0,AND(H889&lt;&gt;"",NOT(ISNUMBER(H889))),AND(I889&lt;&gt;"",OR(NOT(ISNUMBER(I889)),I889&gt;TODAY())),AND(J889&lt;&gt;"",NOT(ISNUMBER(J889))),AND(M889&lt;&gt;"",NOT(ISNUMBER(M889))),AND(N889&lt;&gt;"",OR(NOT(ISNUMBER(N889)),N889&gt;TODAY())),AND(S889&lt;&gt;"",NOT(ISNUMBER(S889))),AND(G889="Completed",OR(I889="",P889="",J889="")),AND(G889&lt;&gt;"Completed",OR(I889&lt;&gt;"",H889="")),AND(K889="No",L889&lt;&gt;"Not required"),AND(K889="Yes",OR(L889="Not required",AND(L889&lt;&gt;"Competence confirmed",M889=""))),AND(OR(L889="Competence confirmed",L889="Further support needed"),OR(N889="",O889="",P889="")),AND(L889="Further support needed",T889&lt;&gt;"Open"),X889="Check action details",AND(T889="Closed",OR(Q889="",R889="",P889=""))),"Check required fields/dates","Recorded - verify evidence")))</f>
        <v/>
      </c>
    </row>
    <row r="890" spans="1:25" ht="32" customHeight="1">
      <c r="A890" s="6"/>
      <c r="B890" s="6"/>
      <c r="C890" s="6"/>
      <c r="D890" s="6"/>
      <c r="E890" s="6"/>
      <c r="F890" s="6"/>
      <c r="G890" s="6"/>
      <c r="H890" s="7"/>
      <c r="I890" s="7"/>
      <c r="J890" s="7"/>
      <c r="K890" s="6"/>
      <c r="L890" s="6"/>
      <c r="M890" s="7"/>
      <c r="N890" s="7"/>
      <c r="O890" s="6"/>
      <c r="P890" s="6"/>
      <c r="Q890" s="6"/>
      <c r="R890" s="6"/>
      <c r="S890" s="7"/>
      <c r="T890" s="6"/>
      <c r="U890" s="8">
        <f>IF(OR(A890="",F890&lt;&gt;"Active"),"",IF(G890="Completed","Completed",IF(H890="","Missing deadline",IF(H890&lt;TODAY(),"Overdue learning",IF(H890&lt;=TODAY()+30,"Due within 30 days","Scheduled")))))</f>
        <v/>
      </c>
      <c r="V890" s="8">
        <f>IF(OR(A890="",F890&lt;&gt;"Active"),"",IF(G890&lt;&gt;"Completed","Not yet completed",IF(J890="","Missing review date",IF(J890&lt;TODAY(),"Review overdue",IF(J890&lt;=TODAY()+30,"Review within 30 days","Scheduled")))))</f>
        <v/>
      </c>
      <c r="W890" s="8">
        <f>IF(OR(A890="",F890&lt;&gt;"Active"),"",IF(K890="No","Not required",IF(K890&lt;&gt;"Yes","Check requirement",IF(L890="Further support needed","Competence concern",IF(L890="Competence confirmed","Confirmed",IF(M890="","Missing assessment due",IF(M890&lt;TODAY(),"Assessment overdue","Assessment outstanding")))))))</f>
        <v/>
      </c>
      <c r="X890" s="8">
        <f>IF(OR(A890="",F890&lt;&gt;"Active"),"",IF(T890="Closed","Closed",IF(AND(T890="Not needed",Q890="",R890="",S890=""),"No action",IF(OR(Q890="",R890="",S890="",T890&lt;&gt;"Open"),"Check action details",IF(S890&lt;TODAY(),"Action overdue","Action open")))))</f>
        <v/>
      </c>
      <c r="Y890" s="8">
        <f>IF(COUNTA(A890:T890)=0,"",IF(F890="Archived","Archived",IF(OR(A890="",B890="",C890="",D890="",E890="",F890&lt;&gt;"Active",COUNTIF(Roles,B890)=0,COUNTIF(Branches,C890)=0,COUNTIF(LearningStatuses,G890)=0,COUNTIF(AssessmentRequired,K890)=0,COUNTIF(AssessmentStatuses,L890)=0,COUNTIF(ActionStatuses,T890)=0,AND(H890&lt;&gt;"",NOT(ISNUMBER(H890))),AND(I890&lt;&gt;"",OR(NOT(ISNUMBER(I890)),I890&gt;TODAY())),AND(J890&lt;&gt;"",NOT(ISNUMBER(J890))),AND(M890&lt;&gt;"",NOT(ISNUMBER(M890))),AND(N890&lt;&gt;"",OR(NOT(ISNUMBER(N890)),N890&gt;TODAY())),AND(S890&lt;&gt;"",NOT(ISNUMBER(S890))),AND(G890="Completed",OR(I890="",P890="",J890="")),AND(G890&lt;&gt;"Completed",OR(I890&lt;&gt;"",H890="")),AND(K890="No",L890&lt;&gt;"Not required"),AND(K890="Yes",OR(L890="Not required",AND(L890&lt;&gt;"Competence confirmed",M890=""))),AND(OR(L890="Competence confirmed",L890="Further support needed"),OR(N890="",O890="",P890="")),AND(L890="Further support needed",T890&lt;&gt;"Open"),X890="Check action details",AND(T890="Closed",OR(Q890="",R890="",P890=""))),"Check required fields/dates","Recorded - verify evidence")))</f>
        <v/>
      </c>
    </row>
    <row r="891" spans="1:25" ht="32" customHeight="1">
      <c r="A891" s="6"/>
      <c r="B891" s="6"/>
      <c r="C891" s="6"/>
      <c r="D891" s="6"/>
      <c r="E891" s="6"/>
      <c r="F891" s="6"/>
      <c r="G891" s="6"/>
      <c r="H891" s="7"/>
      <c r="I891" s="7"/>
      <c r="J891" s="7"/>
      <c r="K891" s="6"/>
      <c r="L891" s="6"/>
      <c r="M891" s="7"/>
      <c r="N891" s="7"/>
      <c r="O891" s="6"/>
      <c r="P891" s="6"/>
      <c r="Q891" s="6"/>
      <c r="R891" s="6"/>
      <c r="S891" s="7"/>
      <c r="T891" s="6"/>
      <c r="U891" s="8">
        <f>IF(OR(A891="",F891&lt;&gt;"Active"),"",IF(G891="Completed","Completed",IF(H891="","Missing deadline",IF(H891&lt;TODAY(),"Overdue learning",IF(H891&lt;=TODAY()+30,"Due within 30 days","Scheduled")))))</f>
        <v/>
      </c>
      <c r="V891" s="8">
        <f>IF(OR(A891="",F891&lt;&gt;"Active"),"",IF(G891&lt;&gt;"Completed","Not yet completed",IF(J891="","Missing review date",IF(J891&lt;TODAY(),"Review overdue",IF(J891&lt;=TODAY()+30,"Review within 30 days","Scheduled")))))</f>
        <v/>
      </c>
      <c r="W891" s="8">
        <f>IF(OR(A891="",F891&lt;&gt;"Active"),"",IF(K891="No","Not required",IF(K891&lt;&gt;"Yes","Check requirement",IF(L891="Further support needed","Competence concern",IF(L891="Competence confirmed","Confirmed",IF(M891="","Missing assessment due",IF(M891&lt;TODAY(),"Assessment overdue","Assessment outstanding")))))))</f>
        <v/>
      </c>
      <c r="X891" s="8">
        <f>IF(OR(A891="",F891&lt;&gt;"Active"),"",IF(T891="Closed","Closed",IF(AND(T891="Not needed",Q891="",R891="",S891=""),"No action",IF(OR(Q891="",R891="",S891="",T891&lt;&gt;"Open"),"Check action details",IF(S891&lt;TODAY(),"Action overdue","Action open")))))</f>
        <v/>
      </c>
      <c r="Y891" s="8">
        <f>IF(COUNTA(A891:T891)=0,"",IF(F891="Archived","Archived",IF(OR(A891="",B891="",C891="",D891="",E891="",F891&lt;&gt;"Active",COUNTIF(Roles,B891)=0,COUNTIF(Branches,C891)=0,COUNTIF(LearningStatuses,G891)=0,COUNTIF(AssessmentRequired,K891)=0,COUNTIF(AssessmentStatuses,L891)=0,COUNTIF(ActionStatuses,T891)=0,AND(H891&lt;&gt;"",NOT(ISNUMBER(H891))),AND(I891&lt;&gt;"",OR(NOT(ISNUMBER(I891)),I891&gt;TODAY())),AND(J891&lt;&gt;"",NOT(ISNUMBER(J891))),AND(M891&lt;&gt;"",NOT(ISNUMBER(M891))),AND(N891&lt;&gt;"",OR(NOT(ISNUMBER(N891)),N891&gt;TODAY())),AND(S891&lt;&gt;"",NOT(ISNUMBER(S891))),AND(G891="Completed",OR(I891="",P891="",J891="")),AND(G891&lt;&gt;"Completed",OR(I891&lt;&gt;"",H891="")),AND(K891="No",L891&lt;&gt;"Not required"),AND(K891="Yes",OR(L891="Not required",AND(L891&lt;&gt;"Competence confirmed",M891=""))),AND(OR(L891="Competence confirmed",L891="Further support needed"),OR(N891="",O891="",P891="")),AND(L891="Further support needed",T891&lt;&gt;"Open"),X891="Check action details",AND(T891="Closed",OR(Q891="",R891="",P891=""))),"Check required fields/dates","Recorded - verify evidence")))</f>
        <v/>
      </c>
    </row>
    <row r="892" spans="1:25" ht="32" customHeight="1">
      <c r="A892" s="6"/>
      <c r="B892" s="6"/>
      <c r="C892" s="6"/>
      <c r="D892" s="6"/>
      <c r="E892" s="6"/>
      <c r="F892" s="6"/>
      <c r="G892" s="6"/>
      <c r="H892" s="7"/>
      <c r="I892" s="7"/>
      <c r="J892" s="7"/>
      <c r="K892" s="6"/>
      <c r="L892" s="6"/>
      <c r="M892" s="7"/>
      <c r="N892" s="7"/>
      <c r="O892" s="6"/>
      <c r="P892" s="6"/>
      <c r="Q892" s="6"/>
      <c r="R892" s="6"/>
      <c r="S892" s="7"/>
      <c r="T892" s="6"/>
      <c r="U892" s="8">
        <f>IF(OR(A892="",F892&lt;&gt;"Active"),"",IF(G892="Completed","Completed",IF(H892="","Missing deadline",IF(H892&lt;TODAY(),"Overdue learning",IF(H892&lt;=TODAY()+30,"Due within 30 days","Scheduled")))))</f>
        <v/>
      </c>
      <c r="V892" s="8">
        <f>IF(OR(A892="",F892&lt;&gt;"Active"),"",IF(G892&lt;&gt;"Completed","Not yet completed",IF(J892="","Missing review date",IF(J892&lt;TODAY(),"Review overdue",IF(J892&lt;=TODAY()+30,"Review within 30 days","Scheduled")))))</f>
        <v/>
      </c>
      <c r="W892" s="8">
        <f>IF(OR(A892="",F892&lt;&gt;"Active"),"",IF(K892="No","Not required",IF(K892&lt;&gt;"Yes","Check requirement",IF(L892="Further support needed","Competence concern",IF(L892="Competence confirmed","Confirmed",IF(M892="","Missing assessment due",IF(M892&lt;TODAY(),"Assessment overdue","Assessment outstanding")))))))</f>
        <v/>
      </c>
      <c r="X892" s="8">
        <f>IF(OR(A892="",F892&lt;&gt;"Active"),"",IF(T892="Closed","Closed",IF(AND(T892="Not needed",Q892="",R892="",S892=""),"No action",IF(OR(Q892="",R892="",S892="",T892&lt;&gt;"Open"),"Check action details",IF(S892&lt;TODAY(),"Action overdue","Action open")))))</f>
        <v/>
      </c>
      <c r="Y892" s="8">
        <f>IF(COUNTA(A892:T892)=0,"",IF(F892="Archived","Archived",IF(OR(A892="",B892="",C892="",D892="",E892="",F892&lt;&gt;"Active",COUNTIF(Roles,B892)=0,COUNTIF(Branches,C892)=0,COUNTIF(LearningStatuses,G892)=0,COUNTIF(AssessmentRequired,K892)=0,COUNTIF(AssessmentStatuses,L892)=0,COUNTIF(ActionStatuses,T892)=0,AND(H892&lt;&gt;"",NOT(ISNUMBER(H892))),AND(I892&lt;&gt;"",OR(NOT(ISNUMBER(I892)),I892&gt;TODAY())),AND(J892&lt;&gt;"",NOT(ISNUMBER(J892))),AND(M892&lt;&gt;"",NOT(ISNUMBER(M892))),AND(N892&lt;&gt;"",OR(NOT(ISNUMBER(N892)),N892&gt;TODAY())),AND(S892&lt;&gt;"",NOT(ISNUMBER(S892))),AND(G892="Completed",OR(I892="",P892="",J892="")),AND(G892&lt;&gt;"Completed",OR(I892&lt;&gt;"",H892="")),AND(K892="No",L892&lt;&gt;"Not required"),AND(K892="Yes",OR(L892="Not required",AND(L892&lt;&gt;"Competence confirmed",M892=""))),AND(OR(L892="Competence confirmed",L892="Further support needed"),OR(N892="",O892="",P892="")),AND(L892="Further support needed",T892&lt;&gt;"Open"),X892="Check action details",AND(T892="Closed",OR(Q892="",R892="",P892=""))),"Check required fields/dates","Recorded - verify evidence")))</f>
        <v/>
      </c>
    </row>
    <row r="893" spans="1:25" ht="32" customHeight="1">
      <c r="A893" s="6"/>
      <c r="B893" s="6"/>
      <c r="C893" s="6"/>
      <c r="D893" s="6"/>
      <c r="E893" s="6"/>
      <c r="F893" s="6"/>
      <c r="G893" s="6"/>
      <c r="H893" s="7"/>
      <c r="I893" s="7"/>
      <c r="J893" s="7"/>
      <c r="K893" s="6"/>
      <c r="L893" s="6"/>
      <c r="M893" s="7"/>
      <c r="N893" s="7"/>
      <c r="O893" s="6"/>
      <c r="P893" s="6"/>
      <c r="Q893" s="6"/>
      <c r="R893" s="6"/>
      <c r="S893" s="7"/>
      <c r="T893" s="6"/>
      <c r="U893" s="8">
        <f>IF(OR(A893="",F893&lt;&gt;"Active"),"",IF(G893="Completed","Completed",IF(H893="","Missing deadline",IF(H893&lt;TODAY(),"Overdue learning",IF(H893&lt;=TODAY()+30,"Due within 30 days","Scheduled")))))</f>
        <v/>
      </c>
      <c r="V893" s="8">
        <f>IF(OR(A893="",F893&lt;&gt;"Active"),"",IF(G893&lt;&gt;"Completed","Not yet completed",IF(J893="","Missing review date",IF(J893&lt;TODAY(),"Review overdue",IF(J893&lt;=TODAY()+30,"Review within 30 days","Scheduled")))))</f>
        <v/>
      </c>
      <c r="W893" s="8">
        <f>IF(OR(A893="",F893&lt;&gt;"Active"),"",IF(K893="No","Not required",IF(K893&lt;&gt;"Yes","Check requirement",IF(L893="Further support needed","Competence concern",IF(L893="Competence confirmed","Confirmed",IF(M893="","Missing assessment due",IF(M893&lt;TODAY(),"Assessment overdue","Assessment outstanding")))))))</f>
        <v/>
      </c>
      <c r="X893" s="8">
        <f>IF(OR(A893="",F893&lt;&gt;"Active"),"",IF(T893="Closed","Closed",IF(AND(T893="Not needed",Q893="",R893="",S893=""),"No action",IF(OR(Q893="",R893="",S893="",T893&lt;&gt;"Open"),"Check action details",IF(S893&lt;TODAY(),"Action overdue","Action open")))))</f>
        <v/>
      </c>
      <c r="Y893" s="8">
        <f>IF(COUNTA(A893:T893)=0,"",IF(F893="Archived","Archived",IF(OR(A893="",B893="",C893="",D893="",E893="",F893&lt;&gt;"Active",COUNTIF(Roles,B893)=0,COUNTIF(Branches,C893)=0,COUNTIF(LearningStatuses,G893)=0,COUNTIF(AssessmentRequired,K893)=0,COUNTIF(AssessmentStatuses,L893)=0,COUNTIF(ActionStatuses,T893)=0,AND(H893&lt;&gt;"",NOT(ISNUMBER(H893))),AND(I893&lt;&gt;"",OR(NOT(ISNUMBER(I893)),I893&gt;TODAY())),AND(J893&lt;&gt;"",NOT(ISNUMBER(J893))),AND(M893&lt;&gt;"",NOT(ISNUMBER(M893))),AND(N893&lt;&gt;"",OR(NOT(ISNUMBER(N893)),N893&gt;TODAY())),AND(S893&lt;&gt;"",NOT(ISNUMBER(S893))),AND(G893="Completed",OR(I893="",P893="",J893="")),AND(G893&lt;&gt;"Completed",OR(I893&lt;&gt;"",H893="")),AND(K893="No",L893&lt;&gt;"Not required"),AND(K893="Yes",OR(L893="Not required",AND(L893&lt;&gt;"Competence confirmed",M893=""))),AND(OR(L893="Competence confirmed",L893="Further support needed"),OR(N893="",O893="",P893="")),AND(L893="Further support needed",T893&lt;&gt;"Open"),X893="Check action details",AND(T893="Closed",OR(Q893="",R893="",P893=""))),"Check required fields/dates","Recorded - verify evidence")))</f>
        <v/>
      </c>
    </row>
    <row r="894" spans="1:25" ht="32" customHeight="1">
      <c r="A894" s="6"/>
      <c r="B894" s="6"/>
      <c r="C894" s="6"/>
      <c r="D894" s="6"/>
      <c r="E894" s="6"/>
      <c r="F894" s="6"/>
      <c r="G894" s="6"/>
      <c r="H894" s="7"/>
      <c r="I894" s="7"/>
      <c r="J894" s="7"/>
      <c r="K894" s="6"/>
      <c r="L894" s="6"/>
      <c r="M894" s="7"/>
      <c r="N894" s="7"/>
      <c r="O894" s="6"/>
      <c r="P894" s="6"/>
      <c r="Q894" s="6"/>
      <c r="R894" s="6"/>
      <c r="S894" s="7"/>
      <c r="T894" s="6"/>
      <c r="U894" s="8">
        <f>IF(OR(A894="",F894&lt;&gt;"Active"),"",IF(G894="Completed","Completed",IF(H894="","Missing deadline",IF(H894&lt;TODAY(),"Overdue learning",IF(H894&lt;=TODAY()+30,"Due within 30 days","Scheduled")))))</f>
        <v/>
      </c>
      <c r="V894" s="8">
        <f>IF(OR(A894="",F894&lt;&gt;"Active"),"",IF(G894&lt;&gt;"Completed","Not yet completed",IF(J894="","Missing review date",IF(J894&lt;TODAY(),"Review overdue",IF(J894&lt;=TODAY()+30,"Review within 30 days","Scheduled")))))</f>
        <v/>
      </c>
      <c r="W894" s="8">
        <f>IF(OR(A894="",F894&lt;&gt;"Active"),"",IF(K894="No","Not required",IF(K894&lt;&gt;"Yes","Check requirement",IF(L894="Further support needed","Competence concern",IF(L894="Competence confirmed","Confirmed",IF(M894="","Missing assessment due",IF(M894&lt;TODAY(),"Assessment overdue","Assessment outstanding")))))))</f>
        <v/>
      </c>
      <c r="X894" s="8">
        <f>IF(OR(A894="",F894&lt;&gt;"Active"),"",IF(T894="Closed","Closed",IF(AND(T894="Not needed",Q894="",R894="",S894=""),"No action",IF(OR(Q894="",R894="",S894="",T894&lt;&gt;"Open"),"Check action details",IF(S894&lt;TODAY(),"Action overdue","Action open")))))</f>
        <v/>
      </c>
      <c r="Y894" s="8">
        <f>IF(COUNTA(A894:T894)=0,"",IF(F894="Archived","Archived",IF(OR(A894="",B894="",C894="",D894="",E894="",F894&lt;&gt;"Active",COUNTIF(Roles,B894)=0,COUNTIF(Branches,C894)=0,COUNTIF(LearningStatuses,G894)=0,COUNTIF(AssessmentRequired,K894)=0,COUNTIF(AssessmentStatuses,L894)=0,COUNTIF(ActionStatuses,T894)=0,AND(H894&lt;&gt;"",NOT(ISNUMBER(H894))),AND(I894&lt;&gt;"",OR(NOT(ISNUMBER(I894)),I894&gt;TODAY())),AND(J894&lt;&gt;"",NOT(ISNUMBER(J894))),AND(M894&lt;&gt;"",NOT(ISNUMBER(M894))),AND(N894&lt;&gt;"",OR(NOT(ISNUMBER(N894)),N894&gt;TODAY())),AND(S894&lt;&gt;"",NOT(ISNUMBER(S894))),AND(G894="Completed",OR(I894="",P894="",J894="")),AND(G894&lt;&gt;"Completed",OR(I894&lt;&gt;"",H894="")),AND(K894="No",L894&lt;&gt;"Not required"),AND(K894="Yes",OR(L894="Not required",AND(L894&lt;&gt;"Competence confirmed",M894=""))),AND(OR(L894="Competence confirmed",L894="Further support needed"),OR(N894="",O894="",P894="")),AND(L894="Further support needed",T894&lt;&gt;"Open"),X894="Check action details",AND(T894="Closed",OR(Q894="",R894="",P894=""))),"Check required fields/dates","Recorded - verify evidence")))</f>
        <v/>
      </c>
    </row>
    <row r="895" spans="1:25" ht="32" customHeight="1">
      <c r="A895" s="6"/>
      <c r="B895" s="6"/>
      <c r="C895" s="6"/>
      <c r="D895" s="6"/>
      <c r="E895" s="6"/>
      <c r="F895" s="6"/>
      <c r="G895" s="6"/>
      <c r="H895" s="7"/>
      <c r="I895" s="7"/>
      <c r="J895" s="7"/>
      <c r="K895" s="6"/>
      <c r="L895" s="6"/>
      <c r="M895" s="7"/>
      <c r="N895" s="7"/>
      <c r="O895" s="6"/>
      <c r="P895" s="6"/>
      <c r="Q895" s="6"/>
      <c r="R895" s="6"/>
      <c r="S895" s="7"/>
      <c r="T895" s="6"/>
      <c r="U895" s="8">
        <f>IF(OR(A895="",F895&lt;&gt;"Active"),"",IF(G895="Completed","Completed",IF(H895="","Missing deadline",IF(H895&lt;TODAY(),"Overdue learning",IF(H895&lt;=TODAY()+30,"Due within 30 days","Scheduled")))))</f>
        <v/>
      </c>
      <c r="V895" s="8">
        <f>IF(OR(A895="",F895&lt;&gt;"Active"),"",IF(G895&lt;&gt;"Completed","Not yet completed",IF(J895="","Missing review date",IF(J895&lt;TODAY(),"Review overdue",IF(J895&lt;=TODAY()+30,"Review within 30 days","Scheduled")))))</f>
        <v/>
      </c>
      <c r="W895" s="8">
        <f>IF(OR(A895="",F895&lt;&gt;"Active"),"",IF(K895="No","Not required",IF(K895&lt;&gt;"Yes","Check requirement",IF(L895="Further support needed","Competence concern",IF(L895="Competence confirmed","Confirmed",IF(M895="","Missing assessment due",IF(M895&lt;TODAY(),"Assessment overdue","Assessment outstanding")))))))</f>
        <v/>
      </c>
      <c r="X895" s="8">
        <f>IF(OR(A895="",F895&lt;&gt;"Active"),"",IF(T895="Closed","Closed",IF(AND(T895="Not needed",Q895="",R895="",S895=""),"No action",IF(OR(Q895="",R895="",S895="",T895&lt;&gt;"Open"),"Check action details",IF(S895&lt;TODAY(),"Action overdue","Action open")))))</f>
        <v/>
      </c>
      <c r="Y895" s="8">
        <f>IF(COUNTA(A895:T895)=0,"",IF(F895="Archived","Archived",IF(OR(A895="",B895="",C895="",D895="",E895="",F895&lt;&gt;"Active",COUNTIF(Roles,B895)=0,COUNTIF(Branches,C895)=0,COUNTIF(LearningStatuses,G895)=0,COUNTIF(AssessmentRequired,K895)=0,COUNTIF(AssessmentStatuses,L895)=0,COUNTIF(ActionStatuses,T895)=0,AND(H895&lt;&gt;"",NOT(ISNUMBER(H895))),AND(I895&lt;&gt;"",OR(NOT(ISNUMBER(I895)),I895&gt;TODAY())),AND(J895&lt;&gt;"",NOT(ISNUMBER(J895))),AND(M895&lt;&gt;"",NOT(ISNUMBER(M895))),AND(N895&lt;&gt;"",OR(NOT(ISNUMBER(N895)),N895&gt;TODAY())),AND(S895&lt;&gt;"",NOT(ISNUMBER(S895))),AND(G895="Completed",OR(I895="",P895="",J895="")),AND(G895&lt;&gt;"Completed",OR(I895&lt;&gt;"",H895="")),AND(K895="No",L895&lt;&gt;"Not required"),AND(K895="Yes",OR(L895="Not required",AND(L895&lt;&gt;"Competence confirmed",M895=""))),AND(OR(L895="Competence confirmed",L895="Further support needed"),OR(N895="",O895="",P895="")),AND(L895="Further support needed",T895&lt;&gt;"Open"),X895="Check action details",AND(T895="Closed",OR(Q895="",R895="",P895=""))),"Check required fields/dates","Recorded - verify evidence")))</f>
        <v/>
      </c>
    </row>
    <row r="896" spans="1:25" ht="32" customHeight="1">
      <c r="A896" s="6"/>
      <c r="B896" s="6"/>
      <c r="C896" s="6"/>
      <c r="D896" s="6"/>
      <c r="E896" s="6"/>
      <c r="F896" s="6"/>
      <c r="G896" s="6"/>
      <c r="H896" s="7"/>
      <c r="I896" s="7"/>
      <c r="J896" s="7"/>
      <c r="K896" s="6"/>
      <c r="L896" s="6"/>
      <c r="M896" s="7"/>
      <c r="N896" s="7"/>
      <c r="O896" s="6"/>
      <c r="P896" s="6"/>
      <c r="Q896" s="6"/>
      <c r="R896" s="6"/>
      <c r="S896" s="7"/>
      <c r="T896" s="6"/>
      <c r="U896" s="8">
        <f>IF(OR(A896="",F896&lt;&gt;"Active"),"",IF(G896="Completed","Completed",IF(H896="","Missing deadline",IF(H896&lt;TODAY(),"Overdue learning",IF(H896&lt;=TODAY()+30,"Due within 30 days","Scheduled")))))</f>
        <v/>
      </c>
      <c r="V896" s="8">
        <f>IF(OR(A896="",F896&lt;&gt;"Active"),"",IF(G896&lt;&gt;"Completed","Not yet completed",IF(J896="","Missing review date",IF(J896&lt;TODAY(),"Review overdue",IF(J896&lt;=TODAY()+30,"Review within 30 days","Scheduled")))))</f>
        <v/>
      </c>
      <c r="W896" s="8">
        <f>IF(OR(A896="",F896&lt;&gt;"Active"),"",IF(K896="No","Not required",IF(K896&lt;&gt;"Yes","Check requirement",IF(L896="Further support needed","Competence concern",IF(L896="Competence confirmed","Confirmed",IF(M896="","Missing assessment due",IF(M896&lt;TODAY(),"Assessment overdue","Assessment outstanding")))))))</f>
        <v/>
      </c>
      <c r="X896" s="8">
        <f>IF(OR(A896="",F896&lt;&gt;"Active"),"",IF(T896="Closed","Closed",IF(AND(T896="Not needed",Q896="",R896="",S896=""),"No action",IF(OR(Q896="",R896="",S896="",T896&lt;&gt;"Open"),"Check action details",IF(S896&lt;TODAY(),"Action overdue","Action open")))))</f>
        <v/>
      </c>
      <c r="Y896" s="8">
        <f>IF(COUNTA(A896:T896)=0,"",IF(F896="Archived","Archived",IF(OR(A896="",B896="",C896="",D896="",E896="",F896&lt;&gt;"Active",COUNTIF(Roles,B896)=0,COUNTIF(Branches,C896)=0,COUNTIF(LearningStatuses,G896)=0,COUNTIF(AssessmentRequired,K896)=0,COUNTIF(AssessmentStatuses,L896)=0,COUNTIF(ActionStatuses,T896)=0,AND(H896&lt;&gt;"",NOT(ISNUMBER(H896))),AND(I896&lt;&gt;"",OR(NOT(ISNUMBER(I896)),I896&gt;TODAY())),AND(J896&lt;&gt;"",NOT(ISNUMBER(J896))),AND(M896&lt;&gt;"",NOT(ISNUMBER(M896))),AND(N896&lt;&gt;"",OR(NOT(ISNUMBER(N896)),N896&gt;TODAY())),AND(S896&lt;&gt;"",NOT(ISNUMBER(S896))),AND(G896="Completed",OR(I896="",P896="",J896="")),AND(G896&lt;&gt;"Completed",OR(I896&lt;&gt;"",H896="")),AND(K896="No",L896&lt;&gt;"Not required"),AND(K896="Yes",OR(L896="Not required",AND(L896&lt;&gt;"Competence confirmed",M896=""))),AND(OR(L896="Competence confirmed",L896="Further support needed"),OR(N896="",O896="",P896="")),AND(L896="Further support needed",T896&lt;&gt;"Open"),X896="Check action details",AND(T896="Closed",OR(Q896="",R896="",P896=""))),"Check required fields/dates","Recorded - verify evidence")))</f>
        <v/>
      </c>
    </row>
    <row r="897" spans="1:25" ht="32" customHeight="1">
      <c r="A897" s="6"/>
      <c r="B897" s="6"/>
      <c r="C897" s="6"/>
      <c r="D897" s="6"/>
      <c r="E897" s="6"/>
      <c r="F897" s="6"/>
      <c r="G897" s="6"/>
      <c r="H897" s="7"/>
      <c r="I897" s="7"/>
      <c r="J897" s="7"/>
      <c r="K897" s="6"/>
      <c r="L897" s="6"/>
      <c r="M897" s="7"/>
      <c r="N897" s="7"/>
      <c r="O897" s="6"/>
      <c r="P897" s="6"/>
      <c r="Q897" s="6"/>
      <c r="R897" s="6"/>
      <c r="S897" s="7"/>
      <c r="T897" s="6"/>
      <c r="U897" s="8">
        <f>IF(OR(A897="",F897&lt;&gt;"Active"),"",IF(G897="Completed","Completed",IF(H897="","Missing deadline",IF(H897&lt;TODAY(),"Overdue learning",IF(H897&lt;=TODAY()+30,"Due within 30 days","Scheduled")))))</f>
        <v/>
      </c>
      <c r="V897" s="8">
        <f>IF(OR(A897="",F897&lt;&gt;"Active"),"",IF(G897&lt;&gt;"Completed","Not yet completed",IF(J897="","Missing review date",IF(J897&lt;TODAY(),"Review overdue",IF(J897&lt;=TODAY()+30,"Review within 30 days","Scheduled")))))</f>
        <v/>
      </c>
      <c r="W897" s="8">
        <f>IF(OR(A897="",F897&lt;&gt;"Active"),"",IF(K897="No","Not required",IF(K897&lt;&gt;"Yes","Check requirement",IF(L897="Further support needed","Competence concern",IF(L897="Competence confirmed","Confirmed",IF(M897="","Missing assessment due",IF(M897&lt;TODAY(),"Assessment overdue","Assessment outstanding")))))))</f>
        <v/>
      </c>
      <c r="X897" s="8">
        <f>IF(OR(A897="",F897&lt;&gt;"Active"),"",IF(T897="Closed","Closed",IF(AND(T897="Not needed",Q897="",R897="",S897=""),"No action",IF(OR(Q897="",R897="",S897="",T897&lt;&gt;"Open"),"Check action details",IF(S897&lt;TODAY(),"Action overdue","Action open")))))</f>
        <v/>
      </c>
      <c r="Y897" s="8">
        <f>IF(COUNTA(A897:T897)=0,"",IF(F897="Archived","Archived",IF(OR(A897="",B897="",C897="",D897="",E897="",F897&lt;&gt;"Active",COUNTIF(Roles,B897)=0,COUNTIF(Branches,C897)=0,COUNTIF(LearningStatuses,G897)=0,COUNTIF(AssessmentRequired,K897)=0,COUNTIF(AssessmentStatuses,L897)=0,COUNTIF(ActionStatuses,T897)=0,AND(H897&lt;&gt;"",NOT(ISNUMBER(H897))),AND(I897&lt;&gt;"",OR(NOT(ISNUMBER(I897)),I897&gt;TODAY())),AND(J897&lt;&gt;"",NOT(ISNUMBER(J897))),AND(M897&lt;&gt;"",NOT(ISNUMBER(M897))),AND(N897&lt;&gt;"",OR(NOT(ISNUMBER(N897)),N897&gt;TODAY())),AND(S897&lt;&gt;"",NOT(ISNUMBER(S897))),AND(G897="Completed",OR(I897="",P897="",J897="")),AND(G897&lt;&gt;"Completed",OR(I897&lt;&gt;"",H897="")),AND(K897="No",L897&lt;&gt;"Not required"),AND(K897="Yes",OR(L897="Not required",AND(L897&lt;&gt;"Competence confirmed",M897=""))),AND(OR(L897="Competence confirmed",L897="Further support needed"),OR(N897="",O897="",P897="")),AND(L897="Further support needed",T897&lt;&gt;"Open"),X897="Check action details",AND(T897="Closed",OR(Q897="",R897="",P897=""))),"Check required fields/dates","Recorded - verify evidence")))</f>
        <v/>
      </c>
    </row>
    <row r="898" spans="1:25" ht="32" customHeight="1">
      <c r="A898" s="6"/>
      <c r="B898" s="6"/>
      <c r="C898" s="6"/>
      <c r="D898" s="6"/>
      <c r="E898" s="6"/>
      <c r="F898" s="6"/>
      <c r="G898" s="6"/>
      <c r="H898" s="7"/>
      <c r="I898" s="7"/>
      <c r="J898" s="7"/>
      <c r="K898" s="6"/>
      <c r="L898" s="6"/>
      <c r="M898" s="7"/>
      <c r="N898" s="7"/>
      <c r="O898" s="6"/>
      <c r="P898" s="6"/>
      <c r="Q898" s="6"/>
      <c r="R898" s="6"/>
      <c r="S898" s="7"/>
      <c r="T898" s="6"/>
      <c r="U898" s="8">
        <f>IF(OR(A898="",F898&lt;&gt;"Active"),"",IF(G898="Completed","Completed",IF(H898="","Missing deadline",IF(H898&lt;TODAY(),"Overdue learning",IF(H898&lt;=TODAY()+30,"Due within 30 days","Scheduled")))))</f>
        <v/>
      </c>
      <c r="V898" s="8">
        <f>IF(OR(A898="",F898&lt;&gt;"Active"),"",IF(G898&lt;&gt;"Completed","Not yet completed",IF(J898="","Missing review date",IF(J898&lt;TODAY(),"Review overdue",IF(J898&lt;=TODAY()+30,"Review within 30 days","Scheduled")))))</f>
        <v/>
      </c>
      <c r="W898" s="8">
        <f>IF(OR(A898="",F898&lt;&gt;"Active"),"",IF(K898="No","Not required",IF(K898&lt;&gt;"Yes","Check requirement",IF(L898="Further support needed","Competence concern",IF(L898="Competence confirmed","Confirmed",IF(M898="","Missing assessment due",IF(M898&lt;TODAY(),"Assessment overdue","Assessment outstanding")))))))</f>
        <v/>
      </c>
      <c r="X898" s="8">
        <f>IF(OR(A898="",F898&lt;&gt;"Active"),"",IF(T898="Closed","Closed",IF(AND(T898="Not needed",Q898="",R898="",S898=""),"No action",IF(OR(Q898="",R898="",S898="",T898&lt;&gt;"Open"),"Check action details",IF(S898&lt;TODAY(),"Action overdue","Action open")))))</f>
        <v/>
      </c>
      <c r="Y898" s="8">
        <f>IF(COUNTA(A898:T898)=0,"",IF(F898="Archived","Archived",IF(OR(A898="",B898="",C898="",D898="",E898="",F898&lt;&gt;"Active",COUNTIF(Roles,B898)=0,COUNTIF(Branches,C898)=0,COUNTIF(LearningStatuses,G898)=0,COUNTIF(AssessmentRequired,K898)=0,COUNTIF(AssessmentStatuses,L898)=0,COUNTIF(ActionStatuses,T898)=0,AND(H898&lt;&gt;"",NOT(ISNUMBER(H898))),AND(I898&lt;&gt;"",OR(NOT(ISNUMBER(I898)),I898&gt;TODAY())),AND(J898&lt;&gt;"",NOT(ISNUMBER(J898))),AND(M898&lt;&gt;"",NOT(ISNUMBER(M898))),AND(N898&lt;&gt;"",OR(NOT(ISNUMBER(N898)),N898&gt;TODAY())),AND(S898&lt;&gt;"",NOT(ISNUMBER(S898))),AND(G898="Completed",OR(I898="",P898="",J898="")),AND(G898&lt;&gt;"Completed",OR(I898&lt;&gt;"",H898="")),AND(K898="No",L898&lt;&gt;"Not required"),AND(K898="Yes",OR(L898="Not required",AND(L898&lt;&gt;"Competence confirmed",M898=""))),AND(OR(L898="Competence confirmed",L898="Further support needed"),OR(N898="",O898="",P898="")),AND(L898="Further support needed",T898&lt;&gt;"Open"),X898="Check action details",AND(T898="Closed",OR(Q898="",R898="",P898=""))),"Check required fields/dates","Recorded - verify evidence")))</f>
        <v/>
      </c>
    </row>
    <row r="899" spans="1:25" ht="32" customHeight="1">
      <c r="A899" s="6"/>
      <c r="B899" s="6"/>
      <c r="C899" s="6"/>
      <c r="D899" s="6"/>
      <c r="E899" s="6"/>
      <c r="F899" s="6"/>
      <c r="G899" s="6"/>
      <c r="H899" s="7"/>
      <c r="I899" s="7"/>
      <c r="J899" s="7"/>
      <c r="K899" s="6"/>
      <c r="L899" s="6"/>
      <c r="M899" s="7"/>
      <c r="N899" s="7"/>
      <c r="O899" s="6"/>
      <c r="P899" s="6"/>
      <c r="Q899" s="6"/>
      <c r="R899" s="6"/>
      <c r="S899" s="7"/>
      <c r="T899" s="6"/>
      <c r="U899" s="8">
        <f>IF(OR(A899="",F899&lt;&gt;"Active"),"",IF(G899="Completed","Completed",IF(H899="","Missing deadline",IF(H899&lt;TODAY(),"Overdue learning",IF(H899&lt;=TODAY()+30,"Due within 30 days","Scheduled")))))</f>
        <v/>
      </c>
      <c r="V899" s="8">
        <f>IF(OR(A899="",F899&lt;&gt;"Active"),"",IF(G899&lt;&gt;"Completed","Not yet completed",IF(J899="","Missing review date",IF(J899&lt;TODAY(),"Review overdue",IF(J899&lt;=TODAY()+30,"Review within 30 days","Scheduled")))))</f>
        <v/>
      </c>
      <c r="W899" s="8">
        <f>IF(OR(A899="",F899&lt;&gt;"Active"),"",IF(K899="No","Not required",IF(K899&lt;&gt;"Yes","Check requirement",IF(L899="Further support needed","Competence concern",IF(L899="Competence confirmed","Confirmed",IF(M899="","Missing assessment due",IF(M899&lt;TODAY(),"Assessment overdue","Assessment outstanding")))))))</f>
        <v/>
      </c>
      <c r="X899" s="8">
        <f>IF(OR(A899="",F899&lt;&gt;"Active"),"",IF(T899="Closed","Closed",IF(AND(T899="Not needed",Q899="",R899="",S899=""),"No action",IF(OR(Q899="",R899="",S899="",T899&lt;&gt;"Open"),"Check action details",IF(S899&lt;TODAY(),"Action overdue","Action open")))))</f>
        <v/>
      </c>
      <c r="Y899" s="8">
        <f>IF(COUNTA(A899:T899)=0,"",IF(F899="Archived","Archived",IF(OR(A899="",B899="",C899="",D899="",E899="",F899&lt;&gt;"Active",COUNTIF(Roles,B899)=0,COUNTIF(Branches,C899)=0,COUNTIF(LearningStatuses,G899)=0,COUNTIF(AssessmentRequired,K899)=0,COUNTIF(AssessmentStatuses,L899)=0,COUNTIF(ActionStatuses,T899)=0,AND(H899&lt;&gt;"",NOT(ISNUMBER(H899))),AND(I899&lt;&gt;"",OR(NOT(ISNUMBER(I899)),I899&gt;TODAY())),AND(J899&lt;&gt;"",NOT(ISNUMBER(J899))),AND(M899&lt;&gt;"",NOT(ISNUMBER(M899))),AND(N899&lt;&gt;"",OR(NOT(ISNUMBER(N899)),N899&gt;TODAY())),AND(S899&lt;&gt;"",NOT(ISNUMBER(S899))),AND(G899="Completed",OR(I899="",P899="",J899="")),AND(G899&lt;&gt;"Completed",OR(I899&lt;&gt;"",H899="")),AND(K899="No",L899&lt;&gt;"Not required"),AND(K899="Yes",OR(L899="Not required",AND(L899&lt;&gt;"Competence confirmed",M899=""))),AND(OR(L899="Competence confirmed",L899="Further support needed"),OR(N899="",O899="",P899="")),AND(L899="Further support needed",T899&lt;&gt;"Open"),X899="Check action details",AND(T899="Closed",OR(Q899="",R899="",P899=""))),"Check required fields/dates","Recorded - verify evidence")))</f>
        <v/>
      </c>
    </row>
    <row r="900" spans="1:25" ht="32" customHeight="1">
      <c r="A900" s="6"/>
      <c r="B900" s="6"/>
      <c r="C900" s="6"/>
      <c r="D900" s="6"/>
      <c r="E900" s="6"/>
      <c r="F900" s="6"/>
      <c r="G900" s="6"/>
      <c r="H900" s="7"/>
      <c r="I900" s="7"/>
      <c r="J900" s="7"/>
      <c r="K900" s="6"/>
      <c r="L900" s="6"/>
      <c r="M900" s="7"/>
      <c r="N900" s="7"/>
      <c r="O900" s="6"/>
      <c r="P900" s="6"/>
      <c r="Q900" s="6"/>
      <c r="R900" s="6"/>
      <c r="S900" s="7"/>
      <c r="T900" s="6"/>
      <c r="U900" s="8">
        <f>IF(OR(A900="",F900&lt;&gt;"Active"),"",IF(G900="Completed","Completed",IF(H900="","Missing deadline",IF(H900&lt;TODAY(),"Overdue learning",IF(H900&lt;=TODAY()+30,"Due within 30 days","Scheduled")))))</f>
        <v/>
      </c>
      <c r="V900" s="8">
        <f>IF(OR(A900="",F900&lt;&gt;"Active"),"",IF(G900&lt;&gt;"Completed","Not yet completed",IF(J900="","Missing review date",IF(J900&lt;TODAY(),"Review overdue",IF(J900&lt;=TODAY()+30,"Review within 30 days","Scheduled")))))</f>
        <v/>
      </c>
      <c r="W900" s="8">
        <f>IF(OR(A900="",F900&lt;&gt;"Active"),"",IF(K900="No","Not required",IF(K900&lt;&gt;"Yes","Check requirement",IF(L900="Further support needed","Competence concern",IF(L900="Competence confirmed","Confirmed",IF(M900="","Missing assessment due",IF(M900&lt;TODAY(),"Assessment overdue","Assessment outstanding")))))))</f>
        <v/>
      </c>
      <c r="X900" s="8">
        <f>IF(OR(A900="",F900&lt;&gt;"Active"),"",IF(T900="Closed","Closed",IF(AND(T900="Not needed",Q900="",R900="",S900=""),"No action",IF(OR(Q900="",R900="",S900="",T900&lt;&gt;"Open"),"Check action details",IF(S900&lt;TODAY(),"Action overdue","Action open")))))</f>
        <v/>
      </c>
      <c r="Y900" s="8">
        <f>IF(COUNTA(A900:T900)=0,"",IF(F900="Archived","Archived",IF(OR(A900="",B900="",C900="",D900="",E900="",F900&lt;&gt;"Active",COUNTIF(Roles,B900)=0,COUNTIF(Branches,C900)=0,COUNTIF(LearningStatuses,G900)=0,COUNTIF(AssessmentRequired,K900)=0,COUNTIF(AssessmentStatuses,L900)=0,COUNTIF(ActionStatuses,T900)=0,AND(H900&lt;&gt;"",NOT(ISNUMBER(H900))),AND(I900&lt;&gt;"",OR(NOT(ISNUMBER(I900)),I900&gt;TODAY())),AND(J900&lt;&gt;"",NOT(ISNUMBER(J900))),AND(M900&lt;&gt;"",NOT(ISNUMBER(M900))),AND(N900&lt;&gt;"",OR(NOT(ISNUMBER(N900)),N900&gt;TODAY())),AND(S900&lt;&gt;"",NOT(ISNUMBER(S900))),AND(G900="Completed",OR(I900="",P900="",J900="")),AND(G900&lt;&gt;"Completed",OR(I900&lt;&gt;"",H900="")),AND(K900="No",L900&lt;&gt;"Not required"),AND(K900="Yes",OR(L900="Not required",AND(L900&lt;&gt;"Competence confirmed",M900=""))),AND(OR(L900="Competence confirmed",L900="Further support needed"),OR(N900="",O900="",P900="")),AND(L900="Further support needed",T900&lt;&gt;"Open"),X900="Check action details",AND(T900="Closed",OR(Q900="",R900="",P900=""))),"Check required fields/dates","Recorded - verify evidence")))</f>
        <v/>
      </c>
    </row>
    <row r="901" spans="1:25" ht="32" customHeight="1">
      <c r="A901" s="6"/>
      <c r="B901" s="6"/>
      <c r="C901" s="6"/>
      <c r="D901" s="6"/>
      <c r="E901" s="6"/>
      <c r="F901" s="6"/>
      <c r="G901" s="6"/>
      <c r="H901" s="7"/>
      <c r="I901" s="7"/>
      <c r="J901" s="7"/>
      <c r="K901" s="6"/>
      <c r="L901" s="6"/>
      <c r="M901" s="7"/>
      <c r="N901" s="7"/>
      <c r="O901" s="6"/>
      <c r="P901" s="6"/>
      <c r="Q901" s="6"/>
      <c r="R901" s="6"/>
      <c r="S901" s="7"/>
      <c r="T901" s="6"/>
      <c r="U901" s="8">
        <f>IF(OR(A901="",F901&lt;&gt;"Active"),"",IF(G901="Completed","Completed",IF(H901="","Missing deadline",IF(H901&lt;TODAY(),"Overdue learning",IF(H901&lt;=TODAY()+30,"Due within 30 days","Scheduled")))))</f>
        <v/>
      </c>
      <c r="V901" s="8">
        <f>IF(OR(A901="",F901&lt;&gt;"Active"),"",IF(G901&lt;&gt;"Completed","Not yet completed",IF(J901="","Missing review date",IF(J901&lt;TODAY(),"Review overdue",IF(J901&lt;=TODAY()+30,"Review within 30 days","Scheduled")))))</f>
        <v/>
      </c>
      <c r="W901" s="8">
        <f>IF(OR(A901="",F901&lt;&gt;"Active"),"",IF(K901="No","Not required",IF(K901&lt;&gt;"Yes","Check requirement",IF(L901="Further support needed","Competence concern",IF(L901="Competence confirmed","Confirmed",IF(M901="","Missing assessment due",IF(M901&lt;TODAY(),"Assessment overdue","Assessment outstanding")))))))</f>
        <v/>
      </c>
      <c r="X901" s="8">
        <f>IF(OR(A901="",F901&lt;&gt;"Active"),"",IF(T901="Closed","Closed",IF(AND(T901="Not needed",Q901="",R901="",S901=""),"No action",IF(OR(Q901="",R901="",S901="",T901&lt;&gt;"Open"),"Check action details",IF(S901&lt;TODAY(),"Action overdue","Action open")))))</f>
        <v/>
      </c>
      <c r="Y901" s="8">
        <f>IF(COUNTA(A901:T901)=0,"",IF(F901="Archived","Archived",IF(OR(A901="",B901="",C901="",D901="",E901="",F901&lt;&gt;"Active",COUNTIF(Roles,B901)=0,COUNTIF(Branches,C901)=0,COUNTIF(LearningStatuses,G901)=0,COUNTIF(AssessmentRequired,K901)=0,COUNTIF(AssessmentStatuses,L901)=0,COUNTIF(ActionStatuses,T901)=0,AND(H901&lt;&gt;"",NOT(ISNUMBER(H901))),AND(I901&lt;&gt;"",OR(NOT(ISNUMBER(I901)),I901&gt;TODAY())),AND(J901&lt;&gt;"",NOT(ISNUMBER(J901))),AND(M901&lt;&gt;"",NOT(ISNUMBER(M901))),AND(N901&lt;&gt;"",OR(NOT(ISNUMBER(N901)),N901&gt;TODAY())),AND(S901&lt;&gt;"",NOT(ISNUMBER(S901))),AND(G901="Completed",OR(I901="",P901="",J901="")),AND(G901&lt;&gt;"Completed",OR(I901&lt;&gt;"",H901="")),AND(K901="No",L901&lt;&gt;"Not required"),AND(K901="Yes",OR(L901="Not required",AND(L901&lt;&gt;"Competence confirmed",M901=""))),AND(OR(L901="Competence confirmed",L901="Further support needed"),OR(N901="",O901="",P901="")),AND(L901="Further support needed",T901&lt;&gt;"Open"),X901="Check action details",AND(T901="Closed",OR(Q901="",R901="",P901=""))),"Check required fields/dates","Recorded - verify evidence")))</f>
        <v/>
      </c>
    </row>
    <row r="902" spans="1:25" ht="32" customHeight="1">
      <c r="A902" s="6"/>
      <c r="B902" s="6"/>
      <c r="C902" s="6"/>
      <c r="D902" s="6"/>
      <c r="E902" s="6"/>
      <c r="F902" s="6"/>
      <c r="G902" s="6"/>
      <c r="H902" s="7"/>
      <c r="I902" s="7"/>
      <c r="J902" s="7"/>
      <c r="K902" s="6"/>
      <c r="L902" s="6"/>
      <c r="M902" s="7"/>
      <c r="N902" s="7"/>
      <c r="O902" s="6"/>
      <c r="P902" s="6"/>
      <c r="Q902" s="6"/>
      <c r="R902" s="6"/>
      <c r="S902" s="7"/>
      <c r="T902" s="6"/>
      <c r="U902" s="8">
        <f>IF(OR(A902="",F902&lt;&gt;"Active"),"",IF(G902="Completed","Completed",IF(H902="","Missing deadline",IF(H902&lt;TODAY(),"Overdue learning",IF(H902&lt;=TODAY()+30,"Due within 30 days","Scheduled")))))</f>
        <v/>
      </c>
      <c r="V902" s="8">
        <f>IF(OR(A902="",F902&lt;&gt;"Active"),"",IF(G902&lt;&gt;"Completed","Not yet completed",IF(J902="","Missing review date",IF(J902&lt;TODAY(),"Review overdue",IF(J902&lt;=TODAY()+30,"Review within 30 days","Scheduled")))))</f>
        <v/>
      </c>
      <c r="W902" s="8">
        <f>IF(OR(A902="",F902&lt;&gt;"Active"),"",IF(K902="No","Not required",IF(K902&lt;&gt;"Yes","Check requirement",IF(L902="Further support needed","Competence concern",IF(L902="Competence confirmed","Confirmed",IF(M902="","Missing assessment due",IF(M902&lt;TODAY(),"Assessment overdue","Assessment outstanding")))))))</f>
        <v/>
      </c>
      <c r="X902" s="8">
        <f>IF(OR(A902="",F902&lt;&gt;"Active"),"",IF(T902="Closed","Closed",IF(AND(T902="Not needed",Q902="",R902="",S902=""),"No action",IF(OR(Q902="",R902="",S902="",T902&lt;&gt;"Open"),"Check action details",IF(S902&lt;TODAY(),"Action overdue","Action open")))))</f>
        <v/>
      </c>
      <c r="Y902" s="8">
        <f>IF(COUNTA(A902:T902)=0,"",IF(F902="Archived","Archived",IF(OR(A902="",B902="",C902="",D902="",E902="",F902&lt;&gt;"Active",COUNTIF(Roles,B902)=0,COUNTIF(Branches,C902)=0,COUNTIF(LearningStatuses,G902)=0,COUNTIF(AssessmentRequired,K902)=0,COUNTIF(AssessmentStatuses,L902)=0,COUNTIF(ActionStatuses,T902)=0,AND(H902&lt;&gt;"",NOT(ISNUMBER(H902))),AND(I902&lt;&gt;"",OR(NOT(ISNUMBER(I902)),I902&gt;TODAY())),AND(J902&lt;&gt;"",NOT(ISNUMBER(J902))),AND(M902&lt;&gt;"",NOT(ISNUMBER(M902))),AND(N902&lt;&gt;"",OR(NOT(ISNUMBER(N902)),N902&gt;TODAY())),AND(S902&lt;&gt;"",NOT(ISNUMBER(S902))),AND(G902="Completed",OR(I902="",P902="",J902="")),AND(G902&lt;&gt;"Completed",OR(I902&lt;&gt;"",H902="")),AND(K902="No",L902&lt;&gt;"Not required"),AND(K902="Yes",OR(L902="Not required",AND(L902&lt;&gt;"Competence confirmed",M902=""))),AND(OR(L902="Competence confirmed",L902="Further support needed"),OR(N902="",O902="",P902="")),AND(L902="Further support needed",T902&lt;&gt;"Open"),X902="Check action details",AND(T902="Closed",OR(Q902="",R902="",P902=""))),"Check required fields/dates","Recorded - verify evidence")))</f>
        <v/>
      </c>
    </row>
    <row r="903" spans="1:25" ht="32" customHeight="1">
      <c r="A903" s="6"/>
      <c r="B903" s="6"/>
      <c r="C903" s="6"/>
      <c r="D903" s="6"/>
      <c r="E903" s="6"/>
      <c r="F903" s="6"/>
      <c r="G903" s="6"/>
      <c r="H903" s="7"/>
      <c r="I903" s="7"/>
      <c r="J903" s="7"/>
      <c r="K903" s="6"/>
      <c r="L903" s="6"/>
      <c r="M903" s="7"/>
      <c r="N903" s="7"/>
      <c r="O903" s="6"/>
      <c r="P903" s="6"/>
      <c r="Q903" s="6"/>
      <c r="R903" s="6"/>
      <c r="S903" s="7"/>
      <c r="T903" s="6"/>
      <c r="U903" s="8">
        <f>IF(OR(A903="",F903&lt;&gt;"Active"),"",IF(G903="Completed","Completed",IF(H903="","Missing deadline",IF(H903&lt;TODAY(),"Overdue learning",IF(H903&lt;=TODAY()+30,"Due within 30 days","Scheduled")))))</f>
        <v/>
      </c>
      <c r="V903" s="8">
        <f>IF(OR(A903="",F903&lt;&gt;"Active"),"",IF(G903&lt;&gt;"Completed","Not yet completed",IF(J903="","Missing review date",IF(J903&lt;TODAY(),"Review overdue",IF(J903&lt;=TODAY()+30,"Review within 30 days","Scheduled")))))</f>
        <v/>
      </c>
      <c r="W903" s="8">
        <f>IF(OR(A903="",F903&lt;&gt;"Active"),"",IF(K903="No","Not required",IF(K903&lt;&gt;"Yes","Check requirement",IF(L903="Further support needed","Competence concern",IF(L903="Competence confirmed","Confirmed",IF(M903="","Missing assessment due",IF(M903&lt;TODAY(),"Assessment overdue","Assessment outstanding")))))))</f>
        <v/>
      </c>
      <c r="X903" s="8">
        <f>IF(OR(A903="",F903&lt;&gt;"Active"),"",IF(T903="Closed","Closed",IF(AND(T903="Not needed",Q903="",R903="",S903=""),"No action",IF(OR(Q903="",R903="",S903="",T903&lt;&gt;"Open"),"Check action details",IF(S903&lt;TODAY(),"Action overdue","Action open")))))</f>
        <v/>
      </c>
      <c r="Y903" s="8">
        <f>IF(COUNTA(A903:T903)=0,"",IF(F903="Archived","Archived",IF(OR(A903="",B903="",C903="",D903="",E903="",F903&lt;&gt;"Active",COUNTIF(Roles,B903)=0,COUNTIF(Branches,C903)=0,COUNTIF(LearningStatuses,G903)=0,COUNTIF(AssessmentRequired,K903)=0,COUNTIF(AssessmentStatuses,L903)=0,COUNTIF(ActionStatuses,T903)=0,AND(H903&lt;&gt;"",NOT(ISNUMBER(H903))),AND(I903&lt;&gt;"",OR(NOT(ISNUMBER(I903)),I903&gt;TODAY())),AND(J903&lt;&gt;"",NOT(ISNUMBER(J903))),AND(M903&lt;&gt;"",NOT(ISNUMBER(M903))),AND(N903&lt;&gt;"",OR(NOT(ISNUMBER(N903)),N903&gt;TODAY())),AND(S903&lt;&gt;"",NOT(ISNUMBER(S903))),AND(G903="Completed",OR(I903="",P903="",J903="")),AND(G903&lt;&gt;"Completed",OR(I903&lt;&gt;"",H903="")),AND(K903="No",L903&lt;&gt;"Not required"),AND(K903="Yes",OR(L903="Not required",AND(L903&lt;&gt;"Competence confirmed",M903=""))),AND(OR(L903="Competence confirmed",L903="Further support needed"),OR(N903="",O903="",P903="")),AND(L903="Further support needed",T903&lt;&gt;"Open"),X903="Check action details",AND(T903="Closed",OR(Q903="",R903="",P903=""))),"Check required fields/dates","Recorded - verify evidence")))</f>
        <v/>
      </c>
    </row>
    <row r="904" spans="1:25" ht="32" customHeight="1">
      <c r="A904" s="6"/>
      <c r="B904" s="6"/>
      <c r="C904" s="6"/>
      <c r="D904" s="6"/>
      <c r="E904" s="6"/>
      <c r="F904" s="6"/>
      <c r="G904" s="6"/>
      <c r="H904" s="7"/>
      <c r="I904" s="7"/>
      <c r="J904" s="7"/>
      <c r="K904" s="6"/>
      <c r="L904" s="6"/>
      <c r="M904" s="7"/>
      <c r="N904" s="7"/>
      <c r="O904" s="6"/>
      <c r="P904" s="6"/>
      <c r="Q904" s="6"/>
      <c r="R904" s="6"/>
      <c r="S904" s="7"/>
      <c r="T904" s="6"/>
      <c r="U904" s="8">
        <f>IF(OR(A904="",F904&lt;&gt;"Active"),"",IF(G904="Completed","Completed",IF(H904="","Missing deadline",IF(H904&lt;TODAY(),"Overdue learning",IF(H904&lt;=TODAY()+30,"Due within 30 days","Scheduled")))))</f>
        <v/>
      </c>
      <c r="V904" s="8">
        <f>IF(OR(A904="",F904&lt;&gt;"Active"),"",IF(G904&lt;&gt;"Completed","Not yet completed",IF(J904="","Missing review date",IF(J904&lt;TODAY(),"Review overdue",IF(J904&lt;=TODAY()+30,"Review within 30 days","Scheduled")))))</f>
        <v/>
      </c>
      <c r="W904" s="8">
        <f>IF(OR(A904="",F904&lt;&gt;"Active"),"",IF(K904="No","Not required",IF(K904&lt;&gt;"Yes","Check requirement",IF(L904="Further support needed","Competence concern",IF(L904="Competence confirmed","Confirmed",IF(M904="","Missing assessment due",IF(M904&lt;TODAY(),"Assessment overdue","Assessment outstanding")))))))</f>
        <v/>
      </c>
      <c r="X904" s="8">
        <f>IF(OR(A904="",F904&lt;&gt;"Active"),"",IF(T904="Closed","Closed",IF(AND(T904="Not needed",Q904="",R904="",S904=""),"No action",IF(OR(Q904="",R904="",S904="",T904&lt;&gt;"Open"),"Check action details",IF(S904&lt;TODAY(),"Action overdue","Action open")))))</f>
        <v/>
      </c>
      <c r="Y904" s="8">
        <f>IF(COUNTA(A904:T904)=0,"",IF(F904="Archived","Archived",IF(OR(A904="",B904="",C904="",D904="",E904="",F904&lt;&gt;"Active",COUNTIF(Roles,B904)=0,COUNTIF(Branches,C904)=0,COUNTIF(LearningStatuses,G904)=0,COUNTIF(AssessmentRequired,K904)=0,COUNTIF(AssessmentStatuses,L904)=0,COUNTIF(ActionStatuses,T904)=0,AND(H904&lt;&gt;"",NOT(ISNUMBER(H904))),AND(I904&lt;&gt;"",OR(NOT(ISNUMBER(I904)),I904&gt;TODAY())),AND(J904&lt;&gt;"",NOT(ISNUMBER(J904))),AND(M904&lt;&gt;"",NOT(ISNUMBER(M904))),AND(N904&lt;&gt;"",OR(NOT(ISNUMBER(N904)),N904&gt;TODAY())),AND(S904&lt;&gt;"",NOT(ISNUMBER(S904))),AND(G904="Completed",OR(I904="",P904="",J904="")),AND(G904&lt;&gt;"Completed",OR(I904&lt;&gt;"",H904="")),AND(K904="No",L904&lt;&gt;"Not required"),AND(K904="Yes",OR(L904="Not required",AND(L904&lt;&gt;"Competence confirmed",M904=""))),AND(OR(L904="Competence confirmed",L904="Further support needed"),OR(N904="",O904="",P904="")),AND(L904="Further support needed",T904&lt;&gt;"Open"),X904="Check action details",AND(T904="Closed",OR(Q904="",R904="",P904=""))),"Check required fields/dates","Recorded - verify evidence")))</f>
        <v/>
      </c>
    </row>
    <row r="905" spans="1:25" ht="32" customHeight="1">
      <c r="A905" s="6"/>
      <c r="B905" s="6"/>
      <c r="C905" s="6"/>
      <c r="D905" s="6"/>
      <c r="E905" s="6"/>
      <c r="F905" s="6"/>
      <c r="G905" s="6"/>
      <c r="H905" s="7"/>
      <c r="I905" s="7"/>
      <c r="J905" s="7"/>
      <c r="K905" s="6"/>
      <c r="L905" s="6"/>
      <c r="M905" s="7"/>
      <c r="N905" s="7"/>
      <c r="O905" s="6"/>
      <c r="P905" s="6"/>
      <c r="Q905" s="6"/>
      <c r="R905" s="6"/>
      <c r="S905" s="7"/>
      <c r="T905" s="6"/>
      <c r="U905" s="8">
        <f>IF(OR(A905="",F905&lt;&gt;"Active"),"",IF(G905="Completed","Completed",IF(H905="","Missing deadline",IF(H905&lt;TODAY(),"Overdue learning",IF(H905&lt;=TODAY()+30,"Due within 30 days","Scheduled")))))</f>
        <v/>
      </c>
      <c r="V905" s="8">
        <f>IF(OR(A905="",F905&lt;&gt;"Active"),"",IF(G905&lt;&gt;"Completed","Not yet completed",IF(J905="","Missing review date",IF(J905&lt;TODAY(),"Review overdue",IF(J905&lt;=TODAY()+30,"Review within 30 days","Scheduled")))))</f>
        <v/>
      </c>
      <c r="W905" s="8">
        <f>IF(OR(A905="",F905&lt;&gt;"Active"),"",IF(K905="No","Not required",IF(K905&lt;&gt;"Yes","Check requirement",IF(L905="Further support needed","Competence concern",IF(L905="Competence confirmed","Confirmed",IF(M905="","Missing assessment due",IF(M905&lt;TODAY(),"Assessment overdue","Assessment outstanding")))))))</f>
        <v/>
      </c>
      <c r="X905" s="8">
        <f>IF(OR(A905="",F905&lt;&gt;"Active"),"",IF(T905="Closed","Closed",IF(AND(T905="Not needed",Q905="",R905="",S905=""),"No action",IF(OR(Q905="",R905="",S905="",T905&lt;&gt;"Open"),"Check action details",IF(S905&lt;TODAY(),"Action overdue","Action open")))))</f>
        <v/>
      </c>
      <c r="Y905" s="8">
        <f>IF(COUNTA(A905:T905)=0,"",IF(F905="Archived","Archived",IF(OR(A905="",B905="",C905="",D905="",E905="",F905&lt;&gt;"Active",COUNTIF(Roles,B905)=0,COUNTIF(Branches,C905)=0,COUNTIF(LearningStatuses,G905)=0,COUNTIF(AssessmentRequired,K905)=0,COUNTIF(AssessmentStatuses,L905)=0,COUNTIF(ActionStatuses,T905)=0,AND(H905&lt;&gt;"",NOT(ISNUMBER(H905))),AND(I905&lt;&gt;"",OR(NOT(ISNUMBER(I905)),I905&gt;TODAY())),AND(J905&lt;&gt;"",NOT(ISNUMBER(J905))),AND(M905&lt;&gt;"",NOT(ISNUMBER(M905))),AND(N905&lt;&gt;"",OR(NOT(ISNUMBER(N905)),N905&gt;TODAY())),AND(S905&lt;&gt;"",NOT(ISNUMBER(S905))),AND(G905="Completed",OR(I905="",P905="",J905="")),AND(G905&lt;&gt;"Completed",OR(I905&lt;&gt;"",H905="")),AND(K905="No",L905&lt;&gt;"Not required"),AND(K905="Yes",OR(L905="Not required",AND(L905&lt;&gt;"Competence confirmed",M905=""))),AND(OR(L905="Competence confirmed",L905="Further support needed"),OR(N905="",O905="",P905="")),AND(L905="Further support needed",T905&lt;&gt;"Open"),X905="Check action details",AND(T905="Closed",OR(Q905="",R905="",P905=""))),"Check required fields/dates","Recorded - verify evidence")))</f>
        <v/>
      </c>
    </row>
    <row r="906" spans="1:25" ht="32" customHeight="1">
      <c r="A906" s="6"/>
      <c r="B906" s="6"/>
      <c r="C906" s="6"/>
      <c r="D906" s="6"/>
      <c r="E906" s="6"/>
      <c r="F906" s="6"/>
      <c r="G906" s="6"/>
      <c r="H906" s="7"/>
      <c r="I906" s="7"/>
      <c r="J906" s="7"/>
      <c r="K906" s="6"/>
      <c r="L906" s="6"/>
      <c r="M906" s="7"/>
      <c r="N906" s="7"/>
      <c r="O906" s="6"/>
      <c r="P906" s="6"/>
      <c r="Q906" s="6"/>
      <c r="R906" s="6"/>
      <c r="S906" s="7"/>
      <c r="T906" s="6"/>
      <c r="U906" s="8">
        <f>IF(OR(A906="",F906&lt;&gt;"Active"),"",IF(G906="Completed","Completed",IF(H906="","Missing deadline",IF(H906&lt;TODAY(),"Overdue learning",IF(H906&lt;=TODAY()+30,"Due within 30 days","Scheduled")))))</f>
        <v/>
      </c>
      <c r="V906" s="8">
        <f>IF(OR(A906="",F906&lt;&gt;"Active"),"",IF(G906&lt;&gt;"Completed","Not yet completed",IF(J906="","Missing review date",IF(J906&lt;TODAY(),"Review overdue",IF(J906&lt;=TODAY()+30,"Review within 30 days","Scheduled")))))</f>
        <v/>
      </c>
      <c r="W906" s="8">
        <f>IF(OR(A906="",F906&lt;&gt;"Active"),"",IF(K906="No","Not required",IF(K906&lt;&gt;"Yes","Check requirement",IF(L906="Further support needed","Competence concern",IF(L906="Competence confirmed","Confirmed",IF(M906="","Missing assessment due",IF(M906&lt;TODAY(),"Assessment overdue","Assessment outstanding")))))))</f>
        <v/>
      </c>
      <c r="X906" s="8">
        <f>IF(OR(A906="",F906&lt;&gt;"Active"),"",IF(T906="Closed","Closed",IF(AND(T906="Not needed",Q906="",R906="",S906=""),"No action",IF(OR(Q906="",R906="",S906="",T906&lt;&gt;"Open"),"Check action details",IF(S906&lt;TODAY(),"Action overdue","Action open")))))</f>
        <v/>
      </c>
      <c r="Y906" s="8">
        <f>IF(COUNTA(A906:T906)=0,"",IF(F906="Archived","Archived",IF(OR(A906="",B906="",C906="",D906="",E906="",F906&lt;&gt;"Active",COUNTIF(Roles,B906)=0,COUNTIF(Branches,C906)=0,COUNTIF(LearningStatuses,G906)=0,COUNTIF(AssessmentRequired,K906)=0,COUNTIF(AssessmentStatuses,L906)=0,COUNTIF(ActionStatuses,T906)=0,AND(H906&lt;&gt;"",NOT(ISNUMBER(H906))),AND(I906&lt;&gt;"",OR(NOT(ISNUMBER(I906)),I906&gt;TODAY())),AND(J906&lt;&gt;"",NOT(ISNUMBER(J906))),AND(M906&lt;&gt;"",NOT(ISNUMBER(M906))),AND(N906&lt;&gt;"",OR(NOT(ISNUMBER(N906)),N906&gt;TODAY())),AND(S906&lt;&gt;"",NOT(ISNUMBER(S906))),AND(G906="Completed",OR(I906="",P906="",J906="")),AND(G906&lt;&gt;"Completed",OR(I906&lt;&gt;"",H906="")),AND(K906="No",L906&lt;&gt;"Not required"),AND(K906="Yes",OR(L906="Not required",AND(L906&lt;&gt;"Competence confirmed",M906=""))),AND(OR(L906="Competence confirmed",L906="Further support needed"),OR(N906="",O906="",P906="")),AND(L906="Further support needed",T906&lt;&gt;"Open"),X906="Check action details",AND(T906="Closed",OR(Q906="",R906="",P906=""))),"Check required fields/dates","Recorded - verify evidence")))</f>
        <v/>
      </c>
    </row>
    <row r="907" spans="1:25" ht="32" customHeight="1">
      <c r="A907" s="6"/>
      <c r="B907" s="6"/>
      <c r="C907" s="6"/>
      <c r="D907" s="6"/>
      <c r="E907" s="6"/>
      <c r="F907" s="6"/>
      <c r="G907" s="6"/>
      <c r="H907" s="7"/>
      <c r="I907" s="7"/>
      <c r="J907" s="7"/>
      <c r="K907" s="6"/>
      <c r="L907" s="6"/>
      <c r="M907" s="7"/>
      <c r="N907" s="7"/>
      <c r="O907" s="6"/>
      <c r="P907" s="6"/>
      <c r="Q907" s="6"/>
      <c r="R907" s="6"/>
      <c r="S907" s="7"/>
      <c r="T907" s="6"/>
      <c r="U907" s="8">
        <f>IF(OR(A907="",F907&lt;&gt;"Active"),"",IF(G907="Completed","Completed",IF(H907="","Missing deadline",IF(H907&lt;TODAY(),"Overdue learning",IF(H907&lt;=TODAY()+30,"Due within 30 days","Scheduled")))))</f>
        <v/>
      </c>
      <c r="V907" s="8">
        <f>IF(OR(A907="",F907&lt;&gt;"Active"),"",IF(G907&lt;&gt;"Completed","Not yet completed",IF(J907="","Missing review date",IF(J907&lt;TODAY(),"Review overdue",IF(J907&lt;=TODAY()+30,"Review within 30 days","Scheduled")))))</f>
        <v/>
      </c>
      <c r="W907" s="8">
        <f>IF(OR(A907="",F907&lt;&gt;"Active"),"",IF(K907="No","Not required",IF(K907&lt;&gt;"Yes","Check requirement",IF(L907="Further support needed","Competence concern",IF(L907="Competence confirmed","Confirmed",IF(M907="","Missing assessment due",IF(M907&lt;TODAY(),"Assessment overdue","Assessment outstanding")))))))</f>
        <v/>
      </c>
      <c r="X907" s="8">
        <f>IF(OR(A907="",F907&lt;&gt;"Active"),"",IF(T907="Closed","Closed",IF(AND(T907="Not needed",Q907="",R907="",S907=""),"No action",IF(OR(Q907="",R907="",S907="",T907&lt;&gt;"Open"),"Check action details",IF(S907&lt;TODAY(),"Action overdue","Action open")))))</f>
        <v/>
      </c>
      <c r="Y907" s="8">
        <f>IF(COUNTA(A907:T907)=0,"",IF(F907="Archived","Archived",IF(OR(A907="",B907="",C907="",D907="",E907="",F907&lt;&gt;"Active",COUNTIF(Roles,B907)=0,COUNTIF(Branches,C907)=0,COUNTIF(LearningStatuses,G907)=0,COUNTIF(AssessmentRequired,K907)=0,COUNTIF(AssessmentStatuses,L907)=0,COUNTIF(ActionStatuses,T907)=0,AND(H907&lt;&gt;"",NOT(ISNUMBER(H907))),AND(I907&lt;&gt;"",OR(NOT(ISNUMBER(I907)),I907&gt;TODAY())),AND(J907&lt;&gt;"",NOT(ISNUMBER(J907))),AND(M907&lt;&gt;"",NOT(ISNUMBER(M907))),AND(N907&lt;&gt;"",OR(NOT(ISNUMBER(N907)),N907&gt;TODAY())),AND(S907&lt;&gt;"",NOT(ISNUMBER(S907))),AND(G907="Completed",OR(I907="",P907="",J907="")),AND(G907&lt;&gt;"Completed",OR(I907&lt;&gt;"",H907="")),AND(K907="No",L907&lt;&gt;"Not required"),AND(K907="Yes",OR(L907="Not required",AND(L907&lt;&gt;"Competence confirmed",M907=""))),AND(OR(L907="Competence confirmed",L907="Further support needed"),OR(N907="",O907="",P907="")),AND(L907="Further support needed",T907&lt;&gt;"Open"),X907="Check action details",AND(T907="Closed",OR(Q907="",R907="",P907=""))),"Check required fields/dates","Recorded - verify evidence")))</f>
        <v/>
      </c>
    </row>
    <row r="908" spans="1:25" ht="32" customHeight="1">
      <c r="A908" s="6"/>
      <c r="B908" s="6"/>
      <c r="C908" s="6"/>
      <c r="D908" s="6"/>
      <c r="E908" s="6"/>
      <c r="F908" s="6"/>
      <c r="G908" s="6"/>
      <c r="H908" s="7"/>
      <c r="I908" s="7"/>
      <c r="J908" s="7"/>
      <c r="K908" s="6"/>
      <c r="L908" s="6"/>
      <c r="M908" s="7"/>
      <c r="N908" s="7"/>
      <c r="O908" s="6"/>
      <c r="P908" s="6"/>
      <c r="Q908" s="6"/>
      <c r="R908" s="6"/>
      <c r="S908" s="7"/>
      <c r="T908" s="6"/>
      <c r="U908" s="8">
        <f>IF(OR(A908="",F908&lt;&gt;"Active"),"",IF(G908="Completed","Completed",IF(H908="","Missing deadline",IF(H908&lt;TODAY(),"Overdue learning",IF(H908&lt;=TODAY()+30,"Due within 30 days","Scheduled")))))</f>
        <v/>
      </c>
      <c r="V908" s="8">
        <f>IF(OR(A908="",F908&lt;&gt;"Active"),"",IF(G908&lt;&gt;"Completed","Not yet completed",IF(J908="","Missing review date",IF(J908&lt;TODAY(),"Review overdue",IF(J908&lt;=TODAY()+30,"Review within 30 days","Scheduled")))))</f>
        <v/>
      </c>
      <c r="W908" s="8">
        <f>IF(OR(A908="",F908&lt;&gt;"Active"),"",IF(K908="No","Not required",IF(K908&lt;&gt;"Yes","Check requirement",IF(L908="Further support needed","Competence concern",IF(L908="Competence confirmed","Confirmed",IF(M908="","Missing assessment due",IF(M908&lt;TODAY(),"Assessment overdue","Assessment outstanding")))))))</f>
        <v/>
      </c>
      <c r="X908" s="8">
        <f>IF(OR(A908="",F908&lt;&gt;"Active"),"",IF(T908="Closed","Closed",IF(AND(T908="Not needed",Q908="",R908="",S908=""),"No action",IF(OR(Q908="",R908="",S908="",T908&lt;&gt;"Open"),"Check action details",IF(S908&lt;TODAY(),"Action overdue","Action open")))))</f>
        <v/>
      </c>
      <c r="Y908" s="8">
        <f>IF(COUNTA(A908:T908)=0,"",IF(F908="Archived","Archived",IF(OR(A908="",B908="",C908="",D908="",E908="",F908&lt;&gt;"Active",COUNTIF(Roles,B908)=0,COUNTIF(Branches,C908)=0,COUNTIF(LearningStatuses,G908)=0,COUNTIF(AssessmentRequired,K908)=0,COUNTIF(AssessmentStatuses,L908)=0,COUNTIF(ActionStatuses,T908)=0,AND(H908&lt;&gt;"",NOT(ISNUMBER(H908))),AND(I908&lt;&gt;"",OR(NOT(ISNUMBER(I908)),I908&gt;TODAY())),AND(J908&lt;&gt;"",NOT(ISNUMBER(J908))),AND(M908&lt;&gt;"",NOT(ISNUMBER(M908))),AND(N908&lt;&gt;"",OR(NOT(ISNUMBER(N908)),N908&gt;TODAY())),AND(S908&lt;&gt;"",NOT(ISNUMBER(S908))),AND(G908="Completed",OR(I908="",P908="",J908="")),AND(G908&lt;&gt;"Completed",OR(I908&lt;&gt;"",H908="")),AND(K908="No",L908&lt;&gt;"Not required"),AND(K908="Yes",OR(L908="Not required",AND(L908&lt;&gt;"Competence confirmed",M908=""))),AND(OR(L908="Competence confirmed",L908="Further support needed"),OR(N908="",O908="",P908="")),AND(L908="Further support needed",T908&lt;&gt;"Open"),X908="Check action details",AND(T908="Closed",OR(Q908="",R908="",P908=""))),"Check required fields/dates","Recorded - verify evidence")))</f>
        <v/>
      </c>
    </row>
    <row r="909" spans="1:25" ht="32" customHeight="1">
      <c r="A909" s="6"/>
      <c r="B909" s="6"/>
      <c r="C909" s="6"/>
      <c r="D909" s="6"/>
      <c r="E909" s="6"/>
      <c r="F909" s="6"/>
      <c r="G909" s="6"/>
      <c r="H909" s="7"/>
      <c r="I909" s="7"/>
      <c r="J909" s="7"/>
      <c r="K909" s="6"/>
      <c r="L909" s="6"/>
      <c r="M909" s="7"/>
      <c r="N909" s="7"/>
      <c r="O909" s="6"/>
      <c r="P909" s="6"/>
      <c r="Q909" s="6"/>
      <c r="R909" s="6"/>
      <c r="S909" s="7"/>
      <c r="T909" s="6"/>
      <c r="U909" s="8">
        <f>IF(OR(A909="",F909&lt;&gt;"Active"),"",IF(G909="Completed","Completed",IF(H909="","Missing deadline",IF(H909&lt;TODAY(),"Overdue learning",IF(H909&lt;=TODAY()+30,"Due within 30 days","Scheduled")))))</f>
        <v/>
      </c>
      <c r="V909" s="8">
        <f>IF(OR(A909="",F909&lt;&gt;"Active"),"",IF(G909&lt;&gt;"Completed","Not yet completed",IF(J909="","Missing review date",IF(J909&lt;TODAY(),"Review overdue",IF(J909&lt;=TODAY()+30,"Review within 30 days","Scheduled")))))</f>
        <v/>
      </c>
      <c r="W909" s="8">
        <f>IF(OR(A909="",F909&lt;&gt;"Active"),"",IF(K909="No","Not required",IF(K909&lt;&gt;"Yes","Check requirement",IF(L909="Further support needed","Competence concern",IF(L909="Competence confirmed","Confirmed",IF(M909="","Missing assessment due",IF(M909&lt;TODAY(),"Assessment overdue","Assessment outstanding")))))))</f>
        <v/>
      </c>
      <c r="X909" s="8">
        <f>IF(OR(A909="",F909&lt;&gt;"Active"),"",IF(T909="Closed","Closed",IF(AND(T909="Not needed",Q909="",R909="",S909=""),"No action",IF(OR(Q909="",R909="",S909="",T909&lt;&gt;"Open"),"Check action details",IF(S909&lt;TODAY(),"Action overdue","Action open")))))</f>
        <v/>
      </c>
      <c r="Y909" s="8">
        <f>IF(COUNTA(A909:T909)=0,"",IF(F909="Archived","Archived",IF(OR(A909="",B909="",C909="",D909="",E909="",F909&lt;&gt;"Active",COUNTIF(Roles,B909)=0,COUNTIF(Branches,C909)=0,COUNTIF(LearningStatuses,G909)=0,COUNTIF(AssessmentRequired,K909)=0,COUNTIF(AssessmentStatuses,L909)=0,COUNTIF(ActionStatuses,T909)=0,AND(H909&lt;&gt;"",NOT(ISNUMBER(H909))),AND(I909&lt;&gt;"",OR(NOT(ISNUMBER(I909)),I909&gt;TODAY())),AND(J909&lt;&gt;"",NOT(ISNUMBER(J909))),AND(M909&lt;&gt;"",NOT(ISNUMBER(M909))),AND(N909&lt;&gt;"",OR(NOT(ISNUMBER(N909)),N909&gt;TODAY())),AND(S909&lt;&gt;"",NOT(ISNUMBER(S909))),AND(G909="Completed",OR(I909="",P909="",J909="")),AND(G909&lt;&gt;"Completed",OR(I909&lt;&gt;"",H909="")),AND(K909="No",L909&lt;&gt;"Not required"),AND(K909="Yes",OR(L909="Not required",AND(L909&lt;&gt;"Competence confirmed",M909=""))),AND(OR(L909="Competence confirmed",L909="Further support needed"),OR(N909="",O909="",P909="")),AND(L909="Further support needed",T909&lt;&gt;"Open"),X909="Check action details",AND(T909="Closed",OR(Q909="",R909="",P909=""))),"Check required fields/dates","Recorded - verify evidence")))</f>
        <v/>
      </c>
    </row>
    <row r="910" spans="1:25" ht="32" customHeight="1">
      <c r="A910" s="6"/>
      <c r="B910" s="6"/>
      <c r="C910" s="6"/>
      <c r="D910" s="6"/>
      <c r="E910" s="6"/>
      <c r="F910" s="6"/>
      <c r="G910" s="6"/>
      <c r="H910" s="7"/>
      <c r="I910" s="7"/>
      <c r="J910" s="7"/>
      <c r="K910" s="6"/>
      <c r="L910" s="6"/>
      <c r="M910" s="7"/>
      <c r="N910" s="7"/>
      <c r="O910" s="6"/>
      <c r="P910" s="6"/>
      <c r="Q910" s="6"/>
      <c r="R910" s="6"/>
      <c r="S910" s="7"/>
      <c r="T910" s="6"/>
      <c r="U910" s="8">
        <f>IF(OR(A910="",F910&lt;&gt;"Active"),"",IF(G910="Completed","Completed",IF(H910="","Missing deadline",IF(H910&lt;TODAY(),"Overdue learning",IF(H910&lt;=TODAY()+30,"Due within 30 days","Scheduled")))))</f>
        <v/>
      </c>
      <c r="V910" s="8">
        <f>IF(OR(A910="",F910&lt;&gt;"Active"),"",IF(G910&lt;&gt;"Completed","Not yet completed",IF(J910="","Missing review date",IF(J910&lt;TODAY(),"Review overdue",IF(J910&lt;=TODAY()+30,"Review within 30 days","Scheduled")))))</f>
        <v/>
      </c>
      <c r="W910" s="8">
        <f>IF(OR(A910="",F910&lt;&gt;"Active"),"",IF(K910="No","Not required",IF(K910&lt;&gt;"Yes","Check requirement",IF(L910="Further support needed","Competence concern",IF(L910="Competence confirmed","Confirmed",IF(M910="","Missing assessment due",IF(M910&lt;TODAY(),"Assessment overdue","Assessment outstanding")))))))</f>
        <v/>
      </c>
      <c r="X910" s="8">
        <f>IF(OR(A910="",F910&lt;&gt;"Active"),"",IF(T910="Closed","Closed",IF(AND(T910="Not needed",Q910="",R910="",S910=""),"No action",IF(OR(Q910="",R910="",S910="",T910&lt;&gt;"Open"),"Check action details",IF(S910&lt;TODAY(),"Action overdue","Action open")))))</f>
        <v/>
      </c>
      <c r="Y910" s="8">
        <f>IF(COUNTA(A910:T910)=0,"",IF(F910="Archived","Archived",IF(OR(A910="",B910="",C910="",D910="",E910="",F910&lt;&gt;"Active",COUNTIF(Roles,B910)=0,COUNTIF(Branches,C910)=0,COUNTIF(LearningStatuses,G910)=0,COUNTIF(AssessmentRequired,K910)=0,COUNTIF(AssessmentStatuses,L910)=0,COUNTIF(ActionStatuses,T910)=0,AND(H910&lt;&gt;"",NOT(ISNUMBER(H910))),AND(I910&lt;&gt;"",OR(NOT(ISNUMBER(I910)),I910&gt;TODAY())),AND(J910&lt;&gt;"",NOT(ISNUMBER(J910))),AND(M910&lt;&gt;"",NOT(ISNUMBER(M910))),AND(N910&lt;&gt;"",OR(NOT(ISNUMBER(N910)),N910&gt;TODAY())),AND(S910&lt;&gt;"",NOT(ISNUMBER(S910))),AND(G910="Completed",OR(I910="",P910="",J910="")),AND(G910&lt;&gt;"Completed",OR(I910&lt;&gt;"",H910="")),AND(K910="No",L910&lt;&gt;"Not required"),AND(K910="Yes",OR(L910="Not required",AND(L910&lt;&gt;"Competence confirmed",M910=""))),AND(OR(L910="Competence confirmed",L910="Further support needed"),OR(N910="",O910="",P910="")),AND(L910="Further support needed",T910&lt;&gt;"Open"),X910="Check action details",AND(T910="Closed",OR(Q910="",R910="",P910=""))),"Check required fields/dates","Recorded - verify evidence")))</f>
        <v/>
      </c>
    </row>
    <row r="911" spans="1:25" ht="32" customHeight="1">
      <c r="A911" s="6"/>
      <c r="B911" s="6"/>
      <c r="C911" s="6"/>
      <c r="D911" s="6"/>
      <c r="E911" s="6"/>
      <c r="F911" s="6"/>
      <c r="G911" s="6"/>
      <c r="H911" s="7"/>
      <c r="I911" s="7"/>
      <c r="J911" s="7"/>
      <c r="K911" s="6"/>
      <c r="L911" s="6"/>
      <c r="M911" s="7"/>
      <c r="N911" s="7"/>
      <c r="O911" s="6"/>
      <c r="P911" s="6"/>
      <c r="Q911" s="6"/>
      <c r="R911" s="6"/>
      <c r="S911" s="7"/>
      <c r="T911" s="6"/>
      <c r="U911" s="8">
        <f>IF(OR(A911="",F911&lt;&gt;"Active"),"",IF(G911="Completed","Completed",IF(H911="","Missing deadline",IF(H911&lt;TODAY(),"Overdue learning",IF(H911&lt;=TODAY()+30,"Due within 30 days","Scheduled")))))</f>
        <v/>
      </c>
      <c r="V911" s="8">
        <f>IF(OR(A911="",F911&lt;&gt;"Active"),"",IF(G911&lt;&gt;"Completed","Not yet completed",IF(J911="","Missing review date",IF(J911&lt;TODAY(),"Review overdue",IF(J911&lt;=TODAY()+30,"Review within 30 days","Scheduled")))))</f>
        <v/>
      </c>
      <c r="W911" s="8">
        <f>IF(OR(A911="",F911&lt;&gt;"Active"),"",IF(K911="No","Not required",IF(K911&lt;&gt;"Yes","Check requirement",IF(L911="Further support needed","Competence concern",IF(L911="Competence confirmed","Confirmed",IF(M911="","Missing assessment due",IF(M911&lt;TODAY(),"Assessment overdue","Assessment outstanding")))))))</f>
        <v/>
      </c>
      <c r="X911" s="8">
        <f>IF(OR(A911="",F911&lt;&gt;"Active"),"",IF(T911="Closed","Closed",IF(AND(T911="Not needed",Q911="",R911="",S911=""),"No action",IF(OR(Q911="",R911="",S911="",T911&lt;&gt;"Open"),"Check action details",IF(S911&lt;TODAY(),"Action overdue","Action open")))))</f>
        <v/>
      </c>
      <c r="Y911" s="8">
        <f>IF(COUNTA(A911:T911)=0,"",IF(F911="Archived","Archived",IF(OR(A911="",B911="",C911="",D911="",E911="",F911&lt;&gt;"Active",COUNTIF(Roles,B911)=0,COUNTIF(Branches,C911)=0,COUNTIF(LearningStatuses,G911)=0,COUNTIF(AssessmentRequired,K911)=0,COUNTIF(AssessmentStatuses,L911)=0,COUNTIF(ActionStatuses,T911)=0,AND(H911&lt;&gt;"",NOT(ISNUMBER(H911))),AND(I911&lt;&gt;"",OR(NOT(ISNUMBER(I911)),I911&gt;TODAY())),AND(J911&lt;&gt;"",NOT(ISNUMBER(J911))),AND(M911&lt;&gt;"",NOT(ISNUMBER(M911))),AND(N911&lt;&gt;"",OR(NOT(ISNUMBER(N911)),N911&gt;TODAY())),AND(S911&lt;&gt;"",NOT(ISNUMBER(S911))),AND(G911="Completed",OR(I911="",P911="",J911="")),AND(G911&lt;&gt;"Completed",OR(I911&lt;&gt;"",H911="")),AND(K911="No",L911&lt;&gt;"Not required"),AND(K911="Yes",OR(L911="Not required",AND(L911&lt;&gt;"Competence confirmed",M911=""))),AND(OR(L911="Competence confirmed",L911="Further support needed"),OR(N911="",O911="",P911="")),AND(L911="Further support needed",T911&lt;&gt;"Open"),X911="Check action details",AND(T911="Closed",OR(Q911="",R911="",P911=""))),"Check required fields/dates","Recorded - verify evidence")))</f>
        <v/>
      </c>
    </row>
    <row r="912" spans="1:25" ht="32" customHeight="1">
      <c r="A912" s="6"/>
      <c r="B912" s="6"/>
      <c r="C912" s="6"/>
      <c r="D912" s="6"/>
      <c r="E912" s="6"/>
      <c r="F912" s="6"/>
      <c r="G912" s="6"/>
      <c r="H912" s="7"/>
      <c r="I912" s="7"/>
      <c r="J912" s="7"/>
      <c r="K912" s="6"/>
      <c r="L912" s="6"/>
      <c r="M912" s="7"/>
      <c r="N912" s="7"/>
      <c r="O912" s="6"/>
      <c r="P912" s="6"/>
      <c r="Q912" s="6"/>
      <c r="R912" s="6"/>
      <c r="S912" s="7"/>
      <c r="T912" s="6"/>
      <c r="U912" s="8">
        <f>IF(OR(A912="",F912&lt;&gt;"Active"),"",IF(G912="Completed","Completed",IF(H912="","Missing deadline",IF(H912&lt;TODAY(),"Overdue learning",IF(H912&lt;=TODAY()+30,"Due within 30 days","Scheduled")))))</f>
        <v/>
      </c>
      <c r="V912" s="8">
        <f>IF(OR(A912="",F912&lt;&gt;"Active"),"",IF(G912&lt;&gt;"Completed","Not yet completed",IF(J912="","Missing review date",IF(J912&lt;TODAY(),"Review overdue",IF(J912&lt;=TODAY()+30,"Review within 30 days","Scheduled")))))</f>
        <v/>
      </c>
      <c r="W912" s="8">
        <f>IF(OR(A912="",F912&lt;&gt;"Active"),"",IF(K912="No","Not required",IF(K912&lt;&gt;"Yes","Check requirement",IF(L912="Further support needed","Competence concern",IF(L912="Competence confirmed","Confirmed",IF(M912="","Missing assessment due",IF(M912&lt;TODAY(),"Assessment overdue","Assessment outstanding")))))))</f>
        <v/>
      </c>
      <c r="X912" s="8">
        <f>IF(OR(A912="",F912&lt;&gt;"Active"),"",IF(T912="Closed","Closed",IF(AND(T912="Not needed",Q912="",R912="",S912=""),"No action",IF(OR(Q912="",R912="",S912="",T912&lt;&gt;"Open"),"Check action details",IF(S912&lt;TODAY(),"Action overdue","Action open")))))</f>
        <v/>
      </c>
      <c r="Y912" s="8">
        <f>IF(COUNTA(A912:T912)=0,"",IF(F912="Archived","Archived",IF(OR(A912="",B912="",C912="",D912="",E912="",F912&lt;&gt;"Active",COUNTIF(Roles,B912)=0,COUNTIF(Branches,C912)=0,COUNTIF(LearningStatuses,G912)=0,COUNTIF(AssessmentRequired,K912)=0,COUNTIF(AssessmentStatuses,L912)=0,COUNTIF(ActionStatuses,T912)=0,AND(H912&lt;&gt;"",NOT(ISNUMBER(H912))),AND(I912&lt;&gt;"",OR(NOT(ISNUMBER(I912)),I912&gt;TODAY())),AND(J912&lt;&gt;"",NOT(ISNUMBER(J912))),AND(M912&lt;&gt;"",NOT(ISNUMBER(M912))),AND(N912&lt;&gt;"",OR(NOT(ISNUMBER(N912)),N912&gt;TODAY())),AND(S912&lt;&gt;"",NOT(ISNUMBER(S912))),AND(G912="Completed",OR(I912="",P912="",J912="")),AND(G912&lt;&gt;"Completed",OR(I912&lt;&gt;"",H912="")),AND(K912="No",L912&lt;&gt;"Not required"),AND(K912="Yes",OR(L912="Not required",AND(L912&lt;&gt;"Competence confirmed",M912=""))),AND(OR(L912="Competence confirmed",L912="Further support needed"),OR(N912="",O912="",P912="")),AND(L912="Further support needed",T912&lt;&gt;"Open"),X912="Check action details",AND(T912="Closed",OR(Q912="",R912="",P912=""))),"Check required fields/dates","Recorded - verify evidence")))</f>
        <v/>
      </c>
    </row>
    <row r="913" spans="1:25" ht="32" customHeight="1">
      <c r="A913" s="6"/>
      <c r="B913" s="6"/>
      <c r="C913" s="6"/>
      <c r="D913" s="6"/>
      <c r="E913" s="6"/>
      <c r="F913" s="6"/>
      <c r="G913" s="6"/>
      <c r="H913" s="7"/>
      <c r="I913" s="7"/>
      <c r="J913" s="7"/>
      <c r="K913" s="6"/>
      <c r="L913" s="6"/>
      <c r="M913" s="7"/>
      <c r="N913" s="7"/>
      <c r="O913" s="6"/>
      <c r="P913" s="6"/>
      <c r="Q913" s="6"/>
      <c r="R913" s="6"/>
      <c r="S913" s="7"/>
      <c r="T913" s="6"/>
      <c r="U913" s="8">
        <f>IF(OR(A913="",F913&lt;&gt;"Active"),"",IF(G913="Completed","Completed",IF(H913="","Missing deadline",IF(H913&lt;TODAY(),"Overdue learning",IF(H913&lt;=TODAY()+30,"Due within 30 days","Scheduled")))))</f>
        <v/>
      </c>
      <c r="V913" s="8">
        <f>IF(OR(A913="",F913&lt;&gt;"Active"),"",IF(G913&lt;&gt;"Completed","Not yet completed",IF(J913="","Missing review date",IF(J913&lt;TODAY(),"Review overdue",IF(J913&lt;=TODAY()+30,"Review within 30 days","Scheduled")))))</f>
        <v/>
      </c>
      <c r="W913" s="8">
        <f>IF(OR(A913="",F913&lt;&gt;"Active"),"",IF(K913="No","Not required",IF(K913&lt;&gt;"Yes","Check requirement",IF(L913="Further support needed","Competence concern",IF(L913="Competence confirmed","Confirmed",IF(M913="","Missing assessment due",IF(M913&lt;TODAY(),"Assessment overdue","Assessment outstanding")))))))</f>
        <v/>
      </c>
      <c r="X913" s="8">
        <f>IF(OR(A913="",F913&lt;&gt;"Active"),"",IF(T913="Closed","Closed",IF(AND(T913="Not needed",Q913="",R913="",S913=""),"No action",IF(OR(Q913="",R913="",S913="",T913&lt;&gt;"Open"),"Check action details",IF(S913&lt;TODAY(),"Action overdue","Action open")))))</f>
        <v/>
      </c>
      <c r="Y913" s="8">
        <f>IF(COUNTA(A913:T913)=0,"",IF(F913="Archived","Archived",IF(OR(A913="",B913="",C913="",D913="",E913="",F913&lt;&gt;"Active",COUNTIF(Roles,B913)=0,COUNTIF(Branches,C913)=0,COUNTIF(LearningStatuses,G913)=0,COUNTIF(AssessmentRequired,K913)=0,COUNTIF(AssessmentStatuses,L913)=0,COUNTIF(ActionStatuses,T913)=0,AND(H913&lt;&gt;"",NOT(ISNUMBER(H913))),AND(I913&lt;&gt;"",OR(NOT(ISNUMBER(I913)),I913&gt;TODAY())),AND(J913&lt;&gt;"",NOT(ISNUMBER(J913))),AND(M913&lt;&gt;"",NOT(ISNUMBER(M913))),AND(N913&lt;&gt;"",OR(NOT(ISNUMBER(N913)),N913&gt;TODAY())),AND(S913&lt;&gt;"",NOT(ISNUMBER(S913))),AND(G913="Completed",OR(I913="",P913="",J913="")),AND(G913&lt;&gt;"Completed",OR(I913&lt;&gt;"",H913="")),AND(K913="No",L913&lt;&gt;"Not required"),AND(K913="Yes",OR(L913="Not required",AND(L913&lt;&gt;"Competence confirmed",M913=""))),AND(OR(L913="Competence confirmed",L913="Further support needed"),OR(N913="",O913="",P913="")),AND(L913="Further support needed",T913&lt;&gt;"Open"),X913="Check action details",AND(T913="Closed",OR(Q913="",R913="",P913=""))),"Check required fields/dates","Recorded - verify evidence")))</f>
        <v/>
      </c>
    </row>
    <row r="914" spans="1:25" ht="32" customHeight="1">
      <c r="A914" s="6"/>
      <c r="B914" s="6"/>
      <c r="C914" s="6"/>
      <c r="D914" s="6"/>
      <c r="E914" s="6"/>
      <c r="F914" s="6"/>
      <c r="G914" s="6"/>
      <c r="H914" s="7"/>
      <c r="I914" s="7"/>
      <c r="J914" s="7"/>
      <c r="K914" s="6"/>
      <c r="L914" s="6"/>
      <c r="M914" s="7"/>
      <c r="N914" s="7"/>
      <c r="O914" s="6"/>
      <c r="P914" s="6"/>
      <c r="Q914" s="6"/>
      <c r="R914" s="6"/>
      <c r="S914" s="7"/>
      <c r="T914" s="6"/>
      <c r="U914" s="8">
        <f>IF(OR(A914="",F914&lt;&gt;"Active"),"",IF(G914="Completed","Completed",IF(H914="","Missing deadline",IF(H914&lt;TODAY(),"Overdue learning",IF(H914&lt;=TODAY()+30,"Due within 30 days","Scheduled")))))</f>
        <v/>
      </c>
      <c r="V914" s="8">
        <f>IF(OR(A914="",F914&lt;&gt;"Active"),"",IF(G914&lt;&gt;"Completed","Not yet completed",IF(J914="","Missing review date",IF(J914&lt;TODAY(),"Review overdue",IF(J914&lt;=TODAY()+30,"Review within 30 days","Scheduled")))))</f>
        <v/>
      </c>
      <c r="W914" s="8">
        <f>IF(OR(A914="",F914&lt;&gt;"Active"),"",IF(K914="No","Not required",IF(K914&lt;&gt;"Yes","Check requirement",IF(L914="Further support needed","Competence concern",IF(L914="Competence confirmed","Confirmed",IF(M914="","Missing assessment due",IF(M914&lt;TODAY(),"Assessment overdue","Assessment outstanding")))))))</f>
        <v/>
      </c>
      <c r="X914" s="8">
        <f>IF(OR(A914="",F914&lt;&gt;"Active"),"",IF(T914="Closed","Closed",IF(AND(T914="Not needed",Q914="",R914="",S914=""),"No action",IF(OR(Q914="",R914="",S914="",T914&lt;&gt;"Open"),"Check action details",IF(S914&lt;TODAY(),"Action overdue","Action open")))))</f>
        <v/>
      </c>
      <c r="Y914" s="8">
        <f>IF(COUNTA(A914:T914)=0,"",IF(F914="Archived","Archived",IF(OR(A914="",B914="",C914="",D914="",E914="",F914&lt;&gt;"Active",COUNTIF(Roles,B914)=0,COUNTIF(Branches,C914)=0,COUNTIF(LearningStatuses,G914)=0,COUNTIF(AssessmentRequired,K914)=0,COUNTIF(AssessmentStatuses,L914)=0,COUNTIF(ActionStatuses,T914)=0,AND(H914&lt;&gt;"",NOT(ISNUMBER(H914))),AND(I914&lt;&gt;"",OR(NOT(ISNUMBER(I914)),I914&gt;TODAY())),AND(J914&lt;&gt;"",NOT(ISNUMBER(J914))),AND(M914&lt;&gt;"",NOT(ISNUMBER(M914))),AND(N914&lt;&gt;"",OR(NOT(ISNUMBER(N914)),N914&gt;TODAY())),AND(S914&lt;&gt;"",NOT(ISNUMBER(S914))),AND(G914="Completed",OR(I914="",P914="",J914="")),AND(G914&lt;&gt;"Completed",OR(I914&lt;&gt;"",H914="")),AND(K914="No",L914&lt;&gt;"Not required"),AND(K914="Yes",OR(L914="Not required",AND(L914&lt;&gt;"Competence confirmed",M914=""))),AND(OR(L914="Competence confirmed",L914="Further support needed"),OR(N914="",O914="",P914="")),AND(L914="Further support needed",T914&lt;&gt;"Open"),X914="Check action details",AND(T914="Closed",OR(Q914="",R914="",P914=""))),"Check required fields/dates","Recorded - verify evidence")))</f>
        <v/>
      </c>
    </row>
    <row r="915" spans="1:25" ht="32" customHeight="1">
      <c r="A915" s="6"/>
      <c r="B915" s="6"/>
      <c r="C915" s="6"/>
      <c r="D915" s="6"/>
      <c r="E915" s="6"/>
      <c r="F915" s="6"/>
      <c r="G915" s="6"/>
      <c r="H915" s="7"/>
      <c r="I915" s="7"/>
      <c r="J915" s="7"/>
      <c r="K915" s="6"/>
      <c r="L915" s="6"/>
      <c r="M915" s="7"/>
      <c r="N915" s="7"/>
      <c r="O915" s="6"/>
      <c r="P915" s="6"/>
      <c r="Q915" s="6"/>
      <c r="R915" s="6"/>
      <c r="S915" s="7"/>
      <c r="T915" s="6"/>
      <c r="U915" s="8">
        <f>IF(OR(A915="",F915&lt;&gt;"Active"),"",IF(G915="Completed","Completed",IF(H915="","Missing deadline",IF(H915&lt;TODAY(),"Overdue learning",IF(H915&lt;=TODAY()+30,"Due within 30 days","Scheduled")))))</f>
        <v/>
      </c>
      <c r="V915" s="8">
        <f>IF(OR(A915="",F915&lt;&gt;"Active"),"",IF(G915&lt;&gt;"Completed","Not yet completed",IF(J915="","Missing review date",IF(J915&lt;TODAY(),"Review overdue",IF(J915&lt;=TODAY()+30,"Review within 30 days","Scheduled")))))</f>
        <v/>
      </c>
      <c r="W915" s="8">
        <f>IF(OR(A915="",F915&lt;&gt;"Active"),"",IF(K915="No","Not required",IF(K915&lt;&gt;"Yes","Check requirement",IF(L915="Further support needed","Competence concern",IF(L915="Competence confirmed","Confirmed",IF(M915="","Missing assessment due",IF(M915&lt;TODAY(),"Assessment overdue","Assessment outstanding")))))))</f>
        <v/>
      </c>
      <c r="X915" s="8">
        <f>IF(OR(A915="",F915&lt;&gt;"Active"),"",IF(T915="Closed","Closed",IF(AND(T915="Not needed",Q915="",R915="",S915=""),"No action",IF(OR(Q915="",R915="",S915="",T915&lt;&gt;"Open"),"Check action details",IF(S915&lt;TODAY(),"Action overdue","Action open")))))</f>
        <v/>
      </c>
      <c r="Y915" s="8">
        <f>IF(COUNTA(A915:T915)=0,"",IF(F915="Archived","Archived",IF(OR(A915="",B915="",C915="",D915="",E915="",F915&lt;&gt;"Active",COUNTIF(Roles,B915)=0,COUNTIF(Branches,C915)=0,COUNTIF(LearningStatuses,G915)=0,COUNTIF(AssessmentRequired,K915)=0,COUNTIF(AssessmentStatuses,L915)=0,COUNTIF(ActionStatuses,T915)=0,AND(H915&lt;&gt;"",NOT(ISNUMBER(H915))),AND(I915&lt;&gt;"",OR(NOT(ISNUMBER(I915)),I915&gt;TODAY())),AND(J915&lt;&gt;"",NOT(ISNUMBER(J915))),AND(M915&lt;&gt;"",NOT(ISNUMBER(M915))),AND(N915&lt;&gt;"",OR(NOT(ISNUMBER(N915)),N915&gt;TODAY())),AND(S915&lt;&gt;"",NOT(ISNUMBER(S915))),AND(G915="Completed",OR(I915="",P915="",J915="")),AND(G915&lt;&gt;"Completed",OR(I915&lt;&gt;"",H915="")),AND(K915="No",L915&lt;&gt;"Not required"),AND(K915="Yes",OR(L915="Not required",AND(L915&lt;&gt;"Competence confirmed",M915=""))),AND(OR(L915="Competence confirmed",L915="Further support needed"),OR(N915="",O915="",P915="")),AND(L915="Further support needed",T915&lt;&gt;"Open"),X915="Check action details",AND(T915="Closed",OR(Q915="",R915="",P915=""))),"Check required fields/dates","Recorded - verify evidence")))</f>
        <v/>
      </c>
    </row>
    <row r="916" spans="1:25" ht="32" customHeight="1">
      <c r="A916" s="6"/>
      <c r="B916" s="6"/>
      <c r="C916" s="6"/>
      <c r="D916" s="6"/>
      <c r="E916" s="6"/>
      <c r="F916" s="6"/>
      <c r="G916" s="6"/>
      <c r="H916" s="7"/>
      <c r="I916" s="7"/>
      <c r="J916" s="7"/>
      <c r="K916" s="6"/>
      <c r="L916" s="6"/>
      <c r="M916" s="7"/>
      <c r="N916" s="7"/>
      <c r="O916" s="6"/>
      <c r="P916" s="6"/>
      <c r="Q916" s="6"/>
      <c r="R916" s="6"/>
      <c r="S916" s="7"/>
      <c r="T916" s="6"/>
      <c r="U916" s="8">
        <f>IF(OR(A916="",F916&lt;&gt;"Active"),"",IF(G916="Completed","Completed",IF(H916="","Missing deadline",IF(H916&lt;TODAY(),"Overdue learning",IF(H916&lt;=TODAY()+30,"Due within 30 days","Scheduled")))))</f>
        <v/>
      </c>
      <c r="V916" s="8">
        <f>IF(OR(A916="",F916&lt;&gt;"Active"),"",IF(G916&lt;&gt;"Completed","Not yet completed",IF(J916="","Missing review date",IF(J916&lt;TODAY(),"Review overdue",IF(J916&lt;=TODAY()+30,"Review within 30 days","Scheduled")))))</f>
        <v/>
      </c>
      <c r="W916" s="8">
        <f>IF(OR(A916="",F916&lt;&gt;"Active"),"",IF(K916="No","Not required",IF(K916&lt;&gt;"Yes","Check requirement",IF(L916="Further support needed","Competence concern",IF(L916="Competence confirmed","Confirmed",IF(M916="","Missing assessment due",IF(M916&lt;TODAY(),"Assessment overdue","Assessment outstanding")))))))</f>
        <v/>
      </c>
      <c r="X916" s="8">
        <f>IF(OR(A916="",F916&lt;&gt;"Active"),"",IF(T916="Closed","Closed",IF(AND(T916="Not needed",Q916="",R916="",S916=""),"No action",IF(OR(Q916="",R916="",S916="",T916&lt;&gt;"Open"),"Check action details",IF(S916&lt;TODAY(),"Action overdue","Action open")))))</f>
        <v/>
      </c>
      <c r="Y916" s="8">
        <f>IF(COUNTA(A916:T916)=0,"",IF(F916="Archived","Archived",IF(OR(A916="",B916="",C916="",D916="",E916="",F916&lt;&gt;"Active",COUNTIF(Roles,B916)=0,COUNTIF(Branches,C916)=0,COUNTIF(LearningStatuses,G916)=0,COUNTIF(AssessmentRequired,K916)=0,COUNTIF(AssessmentStatuses,L916)=0,COUNTIF(ActionStatuses,T916)=0,AND(H916&lt;&gt;"",NOT(ISNUMBER(H916))),AND(I916&lt;&gt;"",OR(NOT(ISNUMBER(I916)),I916&gt;TODAY())),AND(J916&lt;&gt;"",NOT(ISNUMBER(J916))),AND(M916&lt;&gt;"",NOT(ISNUMBER(M916))),AND(N916&lt;&gt;"",OR(NOT(ISNUMBER(N916)),N916&gt;TODAY())),AND(S916&lt;&gt;"",NOT(ISNUMBER(S916))),AND(G916="Completed",OR(I916="",P916="",J916="")),AND(G916&lt;&gt;"Completed",OR(I916&lt;&gt;"",H916="")),AND(K916="No",L916&lt;&gt;"Not required"),AND(K916="Yes",OR(L916="Not required",AND(L916&lt;&gt;"Competence confirmed",M916=""))),AND(OR(L916="Competence confirmed",L916="Further support needed"),OR(N916="",O916="",P916="")),AND(L916="Further support needed",T916&lt;&gt;"Open"),X916="Check action details",AND(T916="Closed",OR(Q916="",R916="",P916=""))),"Check required fields/dates","Recorded - verify evidence")))</f>
        <v/>
      </c>
    </row>
    <row r="917" spans="1:25" ht="32" customHeight="1">
      <c r="A917" s="6"/>
      <c r="B917" s="6"/>
      <c r="C917" s="6"/>
      <c r="D917" s="6"/>
      <c r="E917" s="6"/>
      <c r="F917" s="6"/>
      <c r="G917" s="6"/>
      <c r="H917" s="7"/>
      <c r="I917" s="7"/>
      <c r="J917" s="7"/>
      <c r="K917" s="6"/>
      <c r="L917" s="6"/>
      <c r="M917" s="7"/>
      <c r="N917" s="7"/>
      <c r="O917" s="6"/>
      <c r="P917" s="6"/>
      <c r="Q917" s="6"/>
      <c r="R917" s="6"/>
      <c r="S917" s="7"/>
      <c r="T917" s="6"/>
      <c r="U917" s="8">
        <f>IF(OR(A917="",F917&lt;&gt;"Active"),"",IF(G917="Completed","Completed",IF(H917="","Missing deadline",IF(H917&lt;TODAY(),"Overdue learning",IF(H917&lt;=TODAY()+30,"Due within 30 days","Scheduled")))))</f>
        <v/>
      </c>
      <c r="V917" s="8">
        <f>IF(OR(A917="",F917&lt;&gt;"Active"),"",IF(G917&lt;&gt;"Completed","Not yet completed",IF(J917="","Missing review date",IF(J917&lt;TODAY(),"Review overdue",IF(J917&lt;=TODAY()+30,"Review within 30 days","Scheduled")))))</f>
        <v/>
      </c>
      <c r="W917" s="8">
        <f>IF(OR(A917="",F917&lt;&gt;"Active"),"",IF(K917="No","Not required",IF(K917&lt;&gt;"Yes","Check requirement",IF(L917="Further support needed","Competence concern",IF(L917="Competence confirmed","Confirmed",IF(M917="","Missing assessment due",IF(M917&lt;TODAY(),"Assessment overdue","Assessment outstanding")))))))</f>
        <v/>
      </c>
      <c r="X917" s="8">
        <f>IF(OR(A917="",F917&lt;&gt;"Active"),"",IF(T917="Closed","Closed",IF(AND(T917="Not needed",Q917="",R917="",S917=""),"No action",IF(OR(Q917="",R917="",S917="",T917&lt;&gt;"Open"),"Check action details",IF(S917&lt;TODAY(),"Action overdue","Action open")))))</f>
        <v/>
      </c>
      <c r="Y917" s="8">
        <f>IF(COUNTA(A917:T917)=0,"",IF(F917="Archived","Archived",IF(OR(A917="",B917="",C917="",D917="",E917="",F917&lt;&gt;"Active",COUNTIF(Roles,B917)=0,COUNTIF(Branches,C917)=0,COUNTIF(LearningStatuses,G917)=0,COUNTIF(AssessmentRequired,K917)=0,COUNTIF(AssessmentStatuses,L917)=0,COUNTIF(ActionStatuses,T917)=0,AND(H917&lt;&gt;"",NOT(ISNUMBER(H917))),AND(I917&lt;&gt;"",OR(NOT(ISNUMBER(I917)),I917&gt;TODAY())),AND(J917&lt;&gt;"",NOT(ISNUMBER(J917))),AND(M917&lt;&gt;"",NOT(ISNUMBER(M917))),AND(N917&lt;&gt;"",OR(NOT(ISNUMBER(N917)),N917&gt;TODAY())),AND(S917&lt;&gt;"",NOT(ISNUMBER(S917))),AND(G917="Completed",OR(I917="",P917="",J917="")),AND(G917&lt;&gt;"Completed",OR(I917&lt;&gt;"",H917="")),AND(K917="No",L917&lt;&gt;"Not required"),AND(K917="Yes",OR(L917="Not required",AND(L917&lt;&gt;"Competence confirmed",M917=""))),AND(OR(L917="Competence confirmed",L917="Further support needed"),OR(N917="",O917="",P917="")),AND(L917="Further support needed",T917&lt;&gt;"Open"),X917="Check action details",AND(T917="Closed",OR(Q917="",R917="",P917=""))),"Check required fields/dates","Recorded - verify evidence")))</f>
        <v/>
      </c>
    </row>
    <row r="918" spans="1:25" ht="32" customHeight="1">
      <c r="A918" s="6"/>
      <c r="B918" s="6"/>
      <c r="C918" s="6"/>
      <c r="D918" s="6"/>
      <c r="E918" s="6"/>
      <c r="F918" s="6"/>
      <c r="G918" s="6"/>
      <c r="H918" s="7"/>
      <c r="I918" s="7"/>
      <c r="J918" s="7"/>
      <c r="K918" s="6"/>
      <c r="L918" s="6"/>
      <c r="M918" s="7"/>
      <c r="N918" s="7"/>
      <c r="O918" s="6"/>
      <c r="P918" s="6"/>
      <c r="Q918" s="6"/>
      <c r="R918" s="6"/>
      <c r="S918" s="7"/>
      <c r="T918" s="6"/>
      <c r="U918" s="8">
        <f>IF(OR(A918="",F918&lt;&gt;"Active"),"",IF(G918="Completed","Completed",IF(H918="","Missing deadline",IF(H918&lt;TODAY(),"Overdue learning",IF(H918&lt;=TODAY()+30,"Due within 30 days","Scheduled")))))</f>
        <v/>
      </c>
      <c r="V918" s="8">
        <f>IF(OR(A918="",F918&lt;&gt;"Active"),"",IF(G918&lt;&gt;"Completed","Not yet completed",IF(J918="","Missing review date",IF(J918&lt;TODAY(),"Review overdue",IF(J918&lt;=TODAY()+30,"Review within 30 days","Scheduled")))))</f>
        <v/>
      </c>
      <c r="W918" s="8">
        <f>IF(OR(A918="",F918&lt;&gt;"Active"),"",IF(K918="No","Not required",IF(K918&lt;&gt;"Yes","Check requirement",IF(L918="Further support needed","Competence concern",IF(L918="Competence confirmed","Confirmed",IF(M918="","Missing assessment due",IF(M918&lt;TODAY(),"Assessment overdue","Assessment outstanding")))))))</f>
        <v/>
      </c>
      <c r="X918" s="8">
        <f>IF(OR(A918="",F918&lt;&gt;"Active"),"",IF(T918="Closed","Closed",IF(AND(T918="Not needed",Q918="",R918="",S918=""),"No action",IF(OR(Q918="",R918="",S918="",T918&lt;&gt;"Open"),"Check action details",IF(S918&lt;TODAY(),"Action overdue","Action open")))))</f>
        <v/>
      </c>
      <c r="Y918" s="8">
        <f>IF(COUNTA(A918:T918)=0,"",IF(F918="Archived","Archived",IF(OR(A918="",B918="",C918="",D918="",E918="",F918&lt;&gt;"Active",COUNTIF(Roles,B918)=0,COUNTIF(Branches,C918)=0,COUNTIF(LearningStatuses,G918)=0,COUNTIF(AssessmentRequired,K918)=0,COUNTIF(AssessmentStatuses,L918)=0,COUNTIF(ActionStatuses,T918)=0,AND(H918&lt;&gt;"",NOT(ISNUMBER(H918))),AND(I918&lt;&gt;"",OR(NOT(ISNUMBER(I918)),I918&gt;TODAY())),AND(J918&lt;&gt;"",NOT(ISNUMBER(J918))),AND(M918&lt;&gt;"",NOT(ISNUMBER(M918))),AND(N918&lt;&gt;"",OR(NOT(ISNUMBER(N918)),N918&gt;TODAY())),AND(S918&lt;&gt;"",NOT(ISNUMBER(S918))),AND(G918="Completed",OR(I918="",P918="",J918="")),AND(G918&lt;&gt;"Completed",OR(I918&lt;&gt;"",H918="")),AND(K918="No",L918&lt;&gt;"Not required"),AND(K918="Yes",OR(L918="Not required",AND(L918&lt;&gt;"Competence confirmed",M918=""))),AND(OR(L918="Competence confirmed",L918="Further support needed"),OR(N918="",O918="",P918="")),AND(L918="Further support needed",T918&lt;&gt;"Open"),X918="Check action details",AND(T918="Closed",OR(Q918="",R918="",P918=""))),"Check required fields/dates","Recorded - verify evidence")))</f>
        <v/>
      </c>
    </row>
    <row r="919" spans="1:25" ht="32" customHeight="1">
      <c r="A919" s="6"/>
      <c r="B919" s="6"/>
      <c r="C919" s="6"/>
      <c r="D919" s="6"/>
      <c r="E919" s="6"/>
      <c r="F919" s="6"/>
      <c r="G919" s="6"/>
      <c r="H919" s="7"/>
      <c r="I919" s="7"/>
      <c r="J919" s="7"/>
      <c r="K919" s="6"/>
      <c r="L919" s="6"/>
      <c r="M919" s="7"/>
      <c r="N919" s="7"/>
      <c r="O919" s="6"/>
      <c r="P919" s="6"/>
      <c r="Q919" s="6"/>
      <c r="R919" s="6"/>
      <c r="S919" s="7"/>
      <c r="T919" s="6"/>
      <c r="U919" s="8">
        <f>IF(OR(A919="",F919&lt;&gt;"Active"),"",IF(G919="Completed","Completed",IF(H919="","Missing deadline",IF(H919&lt;TODAY(),"Overdue learning",IF(H919&lt;=TODAY()+30,"Due within 30 days","Scheduled")))))</f>
        <v/>
      </c>
      <c r="V919" s="8">
        <f>IF(OR(A919="",F919&lt;&gt;"Active"),"",IF(G919&lt;&gt;"Completed","Not yet completed",IF(J919="","Missing review date",IF(J919&lt;TODAY(),"Review overdue",IF(J919&lt;=TODAY()+30,"Review within 30 days","Scheduled")))))</f>
        <v/>
      </c>
      <c r="W919" s="8">
        <f>IF(OR(A919="",F919&lt;&gt;"Active"),"",IF(K919="No","Not required",IF(K919&lt;&gt;"Yes","Check requirement",IF(L919="Further support needed","Competence concern",IF(L919="Competence confirmed","Confirmed",IF(M919="","Missing assessment due",IF(M919&lt;TODAY(),"Assessment overdue","Assessment outstanding")))))))</f>
        <v/>
      </c>
      <c r="X919" s="8">
        <f>IF(OR(A919="",F919&lt;&gt;"Active"),"",IF(T919="Closed","Closed",IF(AND(T919="Not needed",Q919="",R919="",S919=""),"No action",IF(OR(Q919="",R919="",S919="",T919&lt;&gt;"Open"),"Check action details",IF(S919&lt;TODAY(),"Action overdue","Action open")))))</f>
        <v/>
      </c>
      <c r="Y919" s="8">
        <f>IF(COUNTA(A919:T919)=0,"",IF(F919="Archived","Archived",IF(OR(A919="",B919="",C919="",D919="",E919="",F919&lt;&gt;"Active",COUNTIF(Roles,B919)=0,COUNTIF(Branches,C919)=0,COUNTIF(LearningStatuses,G919)=0,COUNTIF(AssessmentRequired,K919)=0,COUNTIF(AssessmentStatuses,L919)=0,COUNTIF(ActionStatuses,T919)=0,AND(H919&lt;&gt;"",NOT(ISNUMBER(H919))),AND(I919&lt;&gt;"",OR(NOT(ISNUMBER(I919)),I919&gt;TODAY())),AND(J919&lt;&gt;"",NOT(ISNUMBER(J919))),AND(M919&lt;&gt;"",NOT(ISNUMBER(M919))),AND(N919&lt;&gt;"",OR(NOT(ISNUMBER(N919)),N919&gt;TODAY())),AND(S919&lt;&gt;"",NOT(ISNUMBER(S919))),AND(G919="Completed",OR(I919="",P919="",J919="")),AND(G919&lt;&gt;"Completed",OR(I919&lt;&gt;"",H919="")),AND(K919="No",L919&lt;&gt;"Not required"),AND(K919="Yes",OR(L919="Not required",AND(L919&lt;&gt;"Competence confirmed",M919=""))),AND(OR(L919="Competence confirmed",L919="Further support needed"),OR(N919="",O919="",P919="")),AND(L919="Further support needed",T919&lt;&gt;"Open"),X919="Check action details",AND(T919="Closed",OR(Q919="",R919="",P919=""))),"Check required fields/dates","Recorded - verify evidence")))</f>
        <v/>
      </c>
    </row>
    <row r="920" spans="1:25" ht="32" customHeight="1">
      <c r="A920" s="6"/>
      <c r="B920" s="6"/>
      <c r="C920" s="6"/>
      <c r="D920" s="6"/>
      <c r="E920" s="6"/>
      <c r="F920" s="6"/>
      <c r="G920" s="6"/>
      <c r="H920" s="7"/>
      <c r="I920" s="7"/>
      <c r="J920" s="7"/>
      <c r="K920" s="6"/>
      <c r="L920" s="6"/>
      <c r="M920" s="7"/>
      <c r="N920" s="7"/>
      <c r="O920" s="6"/>
      <c r="P920" s="6"/>
      <c r="Q920" s="6"/>
      <c r="R920" s="6"/>
      <c r="S920" s="7"/>
      <c r="T920" s="6"/>
      <c r="U920" s="8">
        <f>IF(OR(A920="",F920&lt;&gt;"Active"),"",IF(G920="Completed","Completed",IF(H920="","Missing deadline",IF(H920&lt;TODAY(),"Overdue learning",IF(H920&lt;=TODAY()+30,"Due within 30 days","Scheduled")))))</f>
        <v/>
      </c>
      <c r="V920" s="8">
        <f>IF(OR(A920="",F920&lt;&gt;"Active"),"",IF(G920&lt;&gt;"Completed","Not yet completed",IF(J920="","Missing review date",IF(J920&lt;TODAY(),"Review overdue",IF(J920&lt;=TODAY()+30,"Review within 30 days","Scheduled")))))</f>
        <v/>
      </c>
      <c r="W920" s="8">
        <f>IF(OR(A920="",F920&lt;&gt;"Active"),"",IF(K920="No","Not required",IF(K920&lt;&gt;"Yes","Check requirement",IF(L920="Further support needed","Competence concern",IF(L920="Competence confirmed","Confirmed",IF(M920="","Missing assessment due",IF(M920&lt;TODAY(),"Assessment overdue","Assessment outstanding")))))))</f>
        <v/>
      </c>
      <c r="X920" s="8">
        <f>IF(OR(A920="",F920&lt;&gt;"Active"),"",IF(T920="Closed","Closed",IF(AND(T920="Not needed",Q920="",R920="",S920=""),"No action",IF(OR(Q920="",R920="",S920="",T920&lt;&gt;"Open"),"Check action details",IF(S920&lt;TODAY(),"Action overdue","Action open")))))</f>
        <v/>
      </c>
      <c r="Y920" s="8">
        <f>IF(COUNTA(A920:T920)=0,"",IF(F920="Archived","Archived",IF(OR(A920="",B920="",C920="",D920="",E920="",F920&lt;&gt;"Active",COUNTIF(Roles,B920)=0,COUNTIF(Branches,C920)=0,COUNTIF(LearningStatuses,G920)=0,COUNTIF(AssessmentRequired,K920)=0,COUNTIF(AssessmentStatuses,L920)=0,COUNTIF(ActionStatuses,T920)=0,AND(H920&lt;&gt;"",NOT(ISNUMBER(H920))),AND(I920&lt;&gt;"",OR(NOT(ISNUMBER(I920)),I920&gt;TODAY())),AND(J920&lt;&gt;"",NOT(ISNUMBER(J920))),AND(M920&lt;&gt;"",NOT(ISNUMBER(M920))),AND(N920&lt;&gt;"",OR(NOT(ISNUMBER(N920)),N920&gt;TODAY())),AND(S920&lt;&gt;"",NOT(ISNUMBER(S920))),AND(G920="Completed",OR(I920="",P920="",J920="")),AND(G920&lt;&gt;"Completed",OR(I920&lt;&gt;"",H920="")),AND(K920="No",L920&lt;&gt;"Not required"),AND(K920="Yes",OR(L920="Not required",AND(L920&lt;&gt;"Competence confirmed",M920=""))),AND(OR(L920="Competence confirmed",L920="Further support needed"),OR(N920="",O920="",P920="")),AND(L920="Further support needed",T920&lt;&gt;"Open"),X920="Check action details",AND(T920="Closed",OR(Q920="",R920="",P920=""))),"Check required fields/dates","Recorded - verify evidence")))</f>
        <v/>
      </c>
    </row>
    <row r="921" spans="1:25" ht="32" customHeight="1">
      <c r="A921" s="6"/>
      <c r="B921" s="6"/>
      <c r="C921" s="6"/>
      <c r="D921" s="6"/>
      <c r="E921" s="6"/>
      <c r="F921" s="6"/>
      <c r="G921" s="6"/>
      <c r="H921" s="7"/>
      <c r="I921" s="7"/>
      <c r="J921" s="7"/>
      <c r="K921" s="6"/>
      <c r="L921" s="6"/>
      <c r="M921" s="7"/>
      <c r="N921" s="7"/>
      <c r="O921" s="6"/>
      <c r="P921" s="6"/>
      <c r="Q921" s="6"/>
      <c r="R921" s="6"/>
      <c r="S921" s="7"/>
      <c r="T921" s="6"/>
      <c r="U921" s="8">
        <f>IF(OR(A921="",F921&lt;&gt;"Active"),"",IF(G921="Completed","Completed",IF(H921="","Missing deadline",IF(H921&lt;TODAY(),"Overdue learning",IF(H921&lt;=TODAY()+30,"Due within 30 days","Scheduled")))))</f>
        <v/>
      </c>
      <c r="V921" s="8">
        <f>IF(OR(A921="",F921&lt;&gt;"Active"),"",IF(G921&lt;&gt;"Completed","Not yet completed",IF(J921="","Missing review date",IF(J921&lt;TODAY(),"Review overdue",IF(J921&lt;=TODAY()+30,"Review within 30 days","Scheduled")))))</f>
        <v/>
      </c>
      <c r="W921" s="8">
        <f>IF(OR(A921="",F921&lt;&gt;"Active"),"",IF(K921="No","Not required",IF(K921&lt;&gt;"Yes","Check requirement",IF(L921="Further support needed","Competence concern",IF(L921="Competence confirmed","Confirmed",IF(M921="","Missing assessment due",IF(M921&lt;TODAY(),"Assessment overdue","Assessment outstanding")))))))</f>
        <v/>
      </c>
      <c r="X921" s="8">
        <f>IF(OR(A921="",F921&lt;&gt;"Active"),"",IF(T921="Closed","Closed",IF(AND(T921="Not needed",Q921="",R921="",S921=""),"No action",IF(OR(Q921="",R921="",S921="",T921&lt;&gt;"Open"),"Check action details",IF(S921&lt;TODAY(),"Action overdue","Action open")))))</f>
        <v/>
      </c>
      <c r="Y921" s="8">
        <f>IF(COUNTA(A921:T921)=0,"",IF(F921="Archived","Archived",IF(OR(A921="",B921="",C921="",D921="",E921="",F921&lt;&gt;"Active",COUNTIF(Roles,B921)=0,COUNTIF(Branches,C921)=0,COUNTIF(LearningStatuses,G921)=0,COUNTIF(AssessmentRequired,K921)=0,COUNTIF(AssessmentStatuses,L921)=0,COUNTIF(ActionStatuses,T921)=0,AND(H921&lt;&gt;"",NOT(ISNUMBER(H921))),AND(I921&lt;&gt;"",OR(NOT(ISNUMBER(I921)),I921&gt;TODAY())),AND(J921&lt;&gt;"",NOT(ISNUMBER(J921))),AND(M921&lt;&gt;"",NOT(ISNUMBER(M921))),AND(N921&lt;&gt;"",OR(NOT(ISNUMBER(N921)),N921&gt;TODAY())),AND(S921&lt;&gt;"",NOT(ISNUMBER(S921))),AND(G921="Completed",OR(I921="",P921="",J921="")),AND(G921&lt;&gt;"Completed",OR(I921&lt;&gt;"",H921="")),AND(K921="No",L921&lt;&gt;"Not required"),AND(K921="Yes",OR(L921="Not required",AND(L921&lt;&gt;"Competence confirmed",M921=""))),AND(OR(L921="Competence confirmed",L921="Further support needed"),OR(N921="",O921="",P921="")),AND(L921="Further support needed",T921&lt;&gt;"Open"),X921="Check action details",AND(T921="Closed",OR(Q921="",R921="",P921=""))),"Check required fields/dates","Recorded - verify evidence")))</f>
        <v/>
      </c>
    </row>
    <row r="922" spans="1:25" ht="32" customHeight="1">
      <c r="A922" s="6"/>
      <c r="B922" s="6"/>
      <c r="C922" s="6"/>
      <c r="D922" s="6"/>
      <c r="E922" s="6"/>
      <c r="F922" s="6"/>
      <c r="G922" s="6"/>
      <c r="H922" s="7"/>
      <c r="I922" s="7"/>
      <c r="J922" s="7"/>
      <c r="K922" s="6"/>
      <c r="L922" s="6"/>
      <c r="M922" s="7"/>
      <c r="N922" s="7"/>
      <c r="O922" s="6"/>
      <c r="P922" s="6"/>
      <c r="Q922" s="6"/>
      <c r="R922" s="6"/>
      <c r="S922" s="7"/>
      <c r="T922" s="6"/>
      <c r="U922" s="8">
        <f>IF(OR(A922="",F922&lt;&gt;"Active"),"",IF(G922="Completed","Completed",IF(H922="","Missing deadline",IF(H922&lt;TODAY(),"Overdue learning",IF(H922&lt;=TODAY()+30,"Due within 30 days","Scheduled")))))</f>
        <v/>
      </c>
      <c r="V922" s="8">
        <f>IF(OR(A922="",F922&lt;&gt;"Active"),"",IF(G922&lt;&gt;"Completed","Not yet completed",IF(J922="","Missing review date",IF(J922&lt;TODAY(),"Review overdue",IF(J922&lt;=TODAY()+30,"Review within 30 days","Scheduled")))))</f>
        <v/>
      </c>
      <c r="W922" s="8">
        <f>IF(OR(A922="",F922&lt;&gt;"Active"),"",IF(K922="No","Not required",IF(K922&lt;&gt;"Yes","Check requirement",IF(L922="Further support needed","Competence concern",IF(L922="Competence confirmed","Confirmed",IF(M922="","Missing assessment due",IF(M922&lt;TODAY(),"Assessment overdue","Assessment outstanding")))))))</f>
        <v/>
      </c>
      <c r="X922" s="8">
        <f>IF(OR(A922="",F922&lt;&gt;"Active"),"",IF(T922="Closed","Closed",IF(AND(T922="Not needed",Q922="",R922="",S922=""),"No action",IF(OR(Q922="",R922="",S922="",T922&lt;&gt;"Open"),"Check action details",IF(S922&lt;TODAY(),"Action overdue","Action open")))))</f>
        <v/>
      </c>
      <c r="Y922" s="8">
        <f>IF(COUNTA(A922:T922)=0,"",IF(F922="Archived","Archived",IF(OR(A922="",B922="",C922="",D922="",E922="",F922&lt;&gt;"Active",COUNTIF(Roles,B922)=0,COUNTIF(Branches,C922)=0,COUNTIF(LearningStatuses,G922)=0,COUNTIF(AssessmentRequired,K922)=0,COUNTIF(AssessmentStatuses,L922)=0,COUNTIF(ActionStatuses,T922)=0,AND(H922&lt;&gt;"",NOT(ISNUMBER(H922))),AND(I922&lt;&gt;"",OR(NOT(ISNUMBER(I922)),I922&gt;TODAY())),AND(J922&lt;&gt;"",NOT(ISNUMBER(J922))),AND(M922&lt;&gt;"",NOT(ISNUMBER(M922))),AND(N922&lt;&gt;"",OR(NOT(ISNUMBER(N922)),N922&gt;TODAY())),AND(S922&lt;&gt;"",NOT(ISNUMBER(S922))),AND(G922="Completed",OR(I922="",P922="",J922="")),AND(G922&lt;&gt;"Completed",OR(I922&lt;&gt;"",H922="")),AND(K922="No",L922&lt;&gt;"Not required"),AND(K922="Yes",OR(L922="Not required",AND(L922&lt;&gt;"Competence confirmed",M922=""))),AND(OR(L922="Competence confirmed",L922="Further support needed"),OR(N922="",O922="",P922="")),AND(L922="Further support needed",T922&lt;&gt;"Open"),X922="Check action details",AND(T922="Closed",OR(Q922="",R922="",P922=""))),"Check required fields/dates","Recorded - verify evidence")))</f>
        <v/>
      </c>
    </row>
    <row r="923" spans="1:25" ht="32" customHeight="1">
      <c r="A923" s="6"/>
      <c r="B923" s="6"/>
      <c r="C923" s="6"/>
      <c r="D923" s="6"/>
      <c r="E923" s="6"/>
      <c r="F923" s="6"/>
      <c r="G923" s="6"/>
      <c r="H923" s="7"/>
      <c r="I923" s="7"/>
      <c r="J923" s="7"/>
      <c r="K923" s="6"/>
      <c r="L923" s="6"/>
      <c r="M923" s="7"/>
      <c r="N923" s="7"/>
      <c r="O923" s="6"/>
      <c r="P923" s="6"/>
      <c r="Q923" s="6"/>
      <c r="R923" s="6"/>
      <c r="S923" s="7"/>
      <c r="T923" s="6"/>
      <c r="U923" s="8">
        <f>IF(OR(A923="",F923&lt;&gt;"Active"),"",IF(G923="Completed","Completed",IF(H923="","Missing deadline",IF(H923&lt;TODAY(),"Overdue learning",IF(H923&lt;=TODAY()+30,"Due within 30 days","Scheduled")))))</f>
        <v/>
      </c>
      <c r="V923" s="8">
        <f>IF(OR(A923="",F923&lt;&gt;"Active"),"",IF(G923&lt;&gt;"Completed","Not yet completed",IF(J923="","Missing review date",IF(J923&lt;TODAY(),"Review overdue",IF(J923&lt;=TODAY()+30,"Review within 30 days","Scheduled")))))</f>
        <v/>
      </c>
      <c r="W923" s="8">
        <f>IF(OR(A923="",F923&lt;&gt;"Active"),"",IF(K923="No","Not required",IF(K923&lt;&gt;"Yes","Check requirement",IF(L923="Further support needed","Competence concern",IF(L923="Competence confirmed","Confirmed",IF(M923="","Missing assessment due",IF(M923&lt;TODAY(),"Assessment overdue","Assessment outstanding")))))))</f>
        <v/>
      </c>
      <c r="X923" s="8">
        <f>IF(OR(A923="",F923&lt;&gt;"Active"),"",IF(T923="Closed","Closed",IF(AND(T923="Not needed",Q923="",R923="",S923=""),"No action",IF(OR(Q923="",R923="",S923="",T923&lt;&gt;"Open"),"Check action details",IF(S923&lt;TODAY(),"Action overdue","Action open")))))</f>
        <v/>
      </c>
      <c r="Y923" s="8">
        <f>IF(COUNTA(A923:T923)=0,"",IF(F923="Archived","Archived",IF(OR(A923="",B923="",C923="",D923="",E923="",F923&lt;&gt;"Active",COUNTIF(Roles,B923)=0,COUNTIF(Branches,C923)=0,COUNTIF(LearningStatuses,G923)=0,COUNTIF(AssessmentRequired,K923)=0,COUNTIF(AssessmentStatuses,L923)=0,COUNTIF(ActionStatuses,T923)=0,AND(H923&lt;&gt;"",NOT(ISNUMBER(H923))),AND(I923&lt;&gt;"",OR(NOT(ISNUMBER(I923)),I923&gt;TODAY())),AND(J923&lt;&gt;"",NOT(ISNUMBER(J923))),AND(M923&lt;&gt;"",NOT(ISNUMBER(M923))),AND(N923&lt;&gt;"",OR(NOT(ISNUMBER(N923)),N923&gt;TODAY())),AND(S923&lt;&gt;"",NOT(ISNUMBER(S923))),AND(G923="Completed",OR(I923="",P923="",J923="")),AND(G923&lt;&gt;"Completed",OR(I923&lt;&gt;"",H923="")),AND(K923="No",L923&lt;&gt;"Not required"),AND(K923="Yes",OR(L923="Not required",AND(L923&lt;&gt;"Competence confirmed",M923=""))),AND(OR(L923="Competence confirmed",L923="Further support needed"),OR(N923="",O923="",P923="")),AND(L923="Further support needed",T923&lt;&gt;"Open"),X923="Check action details",AND(T923="Closed",OR(Q923="",R923="",P923=""))),"Check required fields/dates","Recorded - verify evidence")))</f>
        <v/>
      </c>
    </row>
    <row r="924" spans="1:25" ht="32" customHeight="1">
      <c r="A924" s="6"/>
      <c r="B924" s="6"/>
      <c r="C924" s="6"/>
      <c r="D924" s="6"/>
      <c r="E924" s="6"/>
      <c r="F924" s="6"/>
      <c r="G924" s="6"/>
      <c r="H924" s="7"/>
      <c r="I924" s="7"/>
      <c r="J924" s="7"/>
      <c r="K924" s="6"/>
      <c r="L924" s="6"/>
      <c r="M924" s="7"/>
      <c r="N924" s="7"/>
      <c r="O924" s="6"/>
      <c r="P924" s="6"/>
      <c r="Q924" s="6"/>
      <c r="R924" s="6"/>
      <c r="S924" s="7"/>
      <c r="T924" s="6"/>
      <c r="U924" s="8">
        <f>IF(OR(A924="",F924&lt;&gt;"Active"),"",IF(G924="Completed","Completed",IF(H924="","Missing deadline",IF(H924&lt;TODAY(),"Overdue learning",IF(H924&lt;=TODAY()+30,"Due within 30 days","Scheduled")))))</f>
        <v/>
      </c>
      <c r="V924" s="8">
        <f>IF(OR(A924="",F924&lt;&gt;"Active"),"",IF(G924&lt;&gt;"Completed","Not yet completed",IF(J924="","Missing review date",IF(J924&lt;TODAY(),"Review overdue",IF(J924&lt;=TODAY()+30,"Review within 30 days","Scheduled")))))</f>
        <v/>
      </c>
      <c r="W924" s="8">
        <f>IF(OR(A924="",F924&lt;&gt;"Active"),"",IF(K924="No","Not required",IF(K924&lt;&gt;"Yes","Check requirement",IF(L924="Further support needed","Competence concern",IF(L924="Competence confirmed","Confirmed",IF(M924="","Missing assessment due",IF(M924&lt;TODAY(),"Assessment overdue","Assessment outstanding")))))))</f>
        <v/>
      </c>
      <c r="X924" s="8">
        <f>IF(OR(A924="",F924&lt;&gt;"Active"),"",IF(T924="Closed","Closed",IF(AND(T924="Not needed",Q924="",R924="",S924=""),"No action",IF(OR(Q924="",R924="",S924="",T924&lt;&gt;"Open"),"Check action details",IF(S924&lt;TODAY(),"Action overdue","Action open")))))</f>
        <v/>
      </c>
      <c r="Y924" s="8">
        <f>IF(COUNTA(A924:T924)=0,"",IF(F924="Archived","Archived",IF(OR(A924="",B924="",C924="",D924="",E924="",F924&lt;&gt;"Active",COUNTIF(Roles,B924)=0,COUNTIF(Branches,C924)=0,COUNTIF(LearningStatuses,G924)=0,COUNTIF(AssessmentRequired,K924)=0,COUNTIF(AssessmentStatuses,L924)=0,COUNTIF(ActionStatuses,T924)=0,AND(H924&lt;&gt;"",NOT(ISNUMBER(H924))),AND(I924&lt;&gt;"",OR(NOT(ISNUMBER(I924)),I924&gt;TODAY())),AND(J924&lt;&gt;"",NOT(ISNUMBER(J924))),AND(M924&lt;&gt;"",NOT(ISNUMBER(M924))),AND(N924&lt;&gt;"",OR(NOT(ISNUMBER(N924)),N924&gt;TODAY())),AND(S924&lt;&gt;"",NOT(ISNUMBER(S924))),AND(G924="Completed",OR(I924="",P924="",J924="")),AND(G924&lt;&gt;"Completed",OR(I924&lt;&gt;"",H924="")),AND(K924="No",L924&lt;&gt;"Not required"),AND(K924="Yes",OR(L924="Not required",AND(L924&lt;&gt;"Competence confirmed",M924=""))),AND(OR(L924="Competence confirmed",L924="Further support needed"),OR(N924="",O924="",P924="")),AND(L924="Further support needed",T924&lt;&gt;"Open"),X924="Check action details",AND(T924="Closed",OR(Q924="",R924="",P924=""))),"Check required fields/dates","Recorded - verify evidence")))</f>
        <v/>
      </c>
    </row>
    <row r="925" spans="1:25" ht="32" customHeight="1">
      <c r="A925" s="6"/>
      <c r="B925" s="6"/>
      <c r="C925" s="6"/>
      <c r="D925" s="6"/>
      <c r="E925" s="6"/>
      <c r="F925" s="6"/>
      <c r="G925" s="6"/>
      <c r="H925" s="7"/>
      <c r="I925" s="7"/>
      <c r="J925" s="7"/>
      <c r="K925" s="6"/>
      <c r="L925" s="6"/>
      <c r="M925" s="7"/>
      <c r="N925" s="7"/>
      <c r="O925" s="6"/>
      <c r="P925" s="6"/>
      <c r="Q925" s="6"/>
      <c r="R925" s="6"/>
      <c r="S925" s="7"/>
      <c r="T925" s="6"/>
      <c r="U925" s="8">
        <f>IF(OR(A925="",F925&lt;&gt;"Active"),"",IF(G925="Completed","Completed",IF(H925="","Missing deadline",IF(H925&lt;TODAY(),"Overdue learning",IF(H925&lt;=TODAY()+30,"Due within 30 days","Scheduled")))))</f>
        <v/>
      </c>
      <c r="V925" s="8">
        <f>IF(OR(A925="",F925&lt;&gt;"Active"),"",IF(G925&lt;&gt;"Completed","Not yet completed",IF(J925="","Missing review date",IF(J925&lt;TODAY(),"Review overdue",IF(J925&lt;=TODAY()+30,"Review within 30 days","Scheduled")))))</f>
        <v/>
      </c>
      <c r="W925" s="8">
        <f>IF(OR(A925="",F925&lt;&gt;"Active"),"",IF(K925="No","Not required",IF(K925&lt;&gt;"Yes","Check requirement",IF(L925="Further support needed","Competence concern",IF(L925="Competence confirmed","Confirmed",IF(M925="","Missing assessment due",IF(M925&lt;TODAY(),"Assessment overdue","Assessment outstanding")))))))</f>
        <v/>
      </c>
      <c r="X925" s="8">
        <f>IF(OR(A925="",F925&lt;&gt;"Active"),"",IF(T925="Closed","Closed",IF(AND(T925="Not needed",Q925="",R925="",S925=""),"No action",IF(OR(Q925="",R925="",S925="",T925&lt;&gt;"Open"),"Check action details",IF(S925&lt;TODAY(),"Action overdue","Action open")))))</f>
        <v/>
      </c>
      <c r="Y925" s="8">
        <f>IF(COUNTA(A925:T925)=0,"",IF(F925="Archived","Archived",IF(OR(A925="",B925="",C925="",D925="",E925="",F925&lt;&gt;"Active",COUNTIF(Roles,B925)=0,COUNTIF(Branches,C925)=0,COUNTIF(LearningStatuses,G925)=0,COUNTIF(AssessmentRequired,K925)=0,COUNTIF(AssessmentStatuses,L925)=0,COUNTIF(ActionStatuses,T925)=0,AND(H925&lt;&gt;"",NOT(ISNUMBER(H925))),AND(I925&lt;&gt;"",OR(NOT(ISNUMBER(I925)),I925&gt;TODAY())),AND(J925&lt;&gt;"",NOT(ISNUMBER(J925))),AND(M925&lt;&gt;"",NOT(ISNUMBER(M925))),AND(N925&lt;&gt;"",OR(NOT(ISNUMBER(N925)),N925&gt;TODAY())),AND(S925&lt;&gt;"",NOT(ISNUMBER(S925))),AND(G925="Completed",OR(I925="",P925="",J925="")),AND(G925&lt;&gt;"Completed",OR(I925&lt;&gt;"",H925="")),AND(K925="No",L925&lt;&gt;"Not required"),AND(K925="Yes",OR(L925="Not required",AND(L925&lt;&gt;"Competence confirmed",M925=""))),AND(OR(L925="Competence confirmed",L925="Further support needed"),OR(N925="",O925="",P925="")),AND(L925="Further support needed",T925&lt;&gt;"Open"),X925="Check action details",AND(T925="Closed",OR(Q925="",R925="",P925=""))),"Check required fields/dates","Recorded - verify evidence")))</f>
        <v/>
      </c>
    </row>
    <row r="926" spans="1:25" ht="32" customHeight="1">
      <c r="A926" s="6"/>
      <c r="B926" s="6"/>
      <c r="C926" s="6"/>
      <c r="D926" s="6"/>
      <c r="E926" s="6"/>
      <c r="F926" s="6"/>
      <c r="G926" s="6"/>
      <c r="H926" s="7"/>
      <c r="I926" s="7"/>
      <c r="J926" s="7"/>
      <c r="K926" s="6"/>
      <c r="L926" s="6"/>
      <c r="M926" s="7"/>
      <c r="N926" s="7"/>
      <c r="O926" s="6"/>
      <c r="P926" s="6"/>
      <c r="Q926" s="6"/>
      <c r="R926" s="6"/>
      <c r="S926" s="7"/>
      <c r="T926" s="6"/>
      <c r="U926" s="8">
        <f>IF(OR(A926="",F926&lt;&gt;"Active"),"",IF(G926="Completed","Completed",IF(H926="","Missing deadline",IF(H926&lt;TODAY(),"Overdue learning",IF(H926&lt;=TODAY()+30,"Due within 30 days","Scheduled")))))</f>
        <v/>
      </c>
      <c r="V926" s="8">
        <f>IF(OR(A926="",F926&lt;&gt;"Active"),"",IF(G926&lt;&gt;"Completed","Not yet completed",IF(J926="","Missing review date",IF(J926&lt;TODAY(),"Review overdue",IF(J926&lt;=TODAY()+30,"Review within 30 days","Scheduled")))))</f>
        <v/>
      </c>
      <c r="W926" s="8">
        <f>IF(OR(A926="",F926&lt;&gt;"Active"),"",IF(K926="No","Not required",IF(K926&lt;&gt;"Yes","Check requirement",IF(L926="Further support needed","Competence concern",IF(L926="Competence confirmed","Confirmed",IF(M926="","Missing assessment due",IF(M926&lt;TODAY(),"Assessment overdue","Assessment outstanding")))))))</f>
        <v/>
      </c>
      <c r="X926" s="8">
        <f>IF(OR(A926="",F926&lt;&gt;"Active"),"",IF(T926="Closed","Closed",IF(AND(T926="Not needed",Q926="",R926="",S926=""),"No action",IF(OR(Q926="",R926="",S926="",T926&lt;&gt;"Open"),"Check action details",IF(S926&lt;TODAY(),"Action overdue","Action open")))))</f>
        <v/>
      </c>
      <c r="Y926" s="8">
        <f>IF(COUNTA(A926:T926)=0,"",IF(F926="Archived","Archived",IF(OR(A926="",B926="",C926="",D926="",E926="",F926&lt;&gt;"Active",COUNTIF(Roles,B926)=0,COUNTIF(Branches,C926)=0,COUNTIF(LearningStatuses,G926)=0,COUNTIF(AssessmentRequired,K926)=0,COUNTIF(AssessmentStatuses,L926)=0,COUNTIF(ActionStatuses,T926)=0,AND(H926&lt;&gt;"",NOT(ISNUMBER(H926))),AND(I926&lt;&gt;"",OR(NOT(ISNUMBER(I926)),I926&gt;TODAY())),AND(J926&lt;&gt;"",NOT(ISNUMBER(J926))),AND(M926&lt;&gt;"",NOT(ISNUMBER(M926))),AND(N926&lt;&gt;"",OR(NOT(ISNUMBER(N926)),N926&gt;TODAY())),AND(S926&lt;&gt;"",NOT(ISNUMBER(S926))),AND(G926="Completed",OR(I926="",P926="",J926="")),AND(G926&lt;&gt;"Completed",OR(I926&lt;&gt;"",H926="")),AND(K926="No",L926&lt;&gt;"Not required"),AND(K926="Yes",OR(L926="Not required",AND(L926&lt;&gt;"Competence confirmed",M926=""))),AND(OR(L926="Competence confirmed",L926="Further support needed"),OR(N926="",O926="",P926="")),AND(L926="Further support needed",T926&lt;&gt;"Open"),X926="Check action details",AND(T926="Closed",OR(Q926="",R926="",P926=""))),"Check required fields/dates","Recorded - verify evidence")))</f>
        <v/>
      </c>
    </row>
    <row r="927" spans="1:25" ht="32" customHeight="1">
      <c r="A927" s="6"/>
      <c r="B927" s="6"/>
      <c r="C927" s="6"/>
      <c r="D927" s="6"/>
      <c r="E927" s="6"/>
      <c r="F927" s="6"/>
      <c r="G927" s="6"/>
      <c r="H927" s="7"/>
      <c r="I927" s="7"/>
      <c r="J927" s="7"/>
      <c r="K927" s="6"/>
      <c r="L927" s="6"/>
      <c r="M927" s="7"/>
      <c r="N927" s="7"/>
      <c r="O927" s="6"/>
      <c r="P927" s="6"/>
      <c r="Q927" s="6"/>
      <c r="R927" s="6"/>
      <c r="S927" s="7"/>
      <c r="T927" s="6"/>
      <c r="U927" s="8">
        <f>IF(OR(A927="",F927&lt;&gt;"Active"),"",IF(G927="Completed","Completed",IF(H927="","Missing deadline",IF(H927&lt;TODAY(),"Overdue learning",IF(H927&lt;=TODAY()+30,"Due within 30 days","Scheduled")))))</f>
        <v/>
      </c>
      <c r="V927" s="8">
        <f>IF(OR(A927="",F927&lt;&gt;"Active"),"",IF(G927&lt;&gt;"Completed","Not yet completed",IF(J927="","Missing review date",IF(J927&lt;TODAY(),"Review overdue",IF(J927&lt;=TODAY()+30,"Review within 30 days","Scheduled")))))</f>
        <v/>
      </c>
      <c r="W927" s="8">
        <f>IF(OR(A927="",F927&lt;&gt;"Active"),"",IF(K927="No","Not required",IF(K927&lt;&gt;"Yes","Check requirement",IF(L927="Further support needed","Competence concern",IF(L927="Competence confirmed","Confirmed",IF(M927="","Missing assessment due",IF(M927&lt;TODAY(),"Assessment overdue","Assessment outstanding")))))))</f>
        <v/>
      </c>
      <c r="X927" s="8">
        <f>IF(OR(A927="",F927&lt;&gt;"Active"),"",IF(T927="Closed","Closed",IF(AND(T927="Not needed",Q927="",R927="",S927=""),"No action",IF(OR(Q927="",R927="",S927="",T927&lt;&gt;"Open"),"Check action details",IF(S927&lt;TODAY(),"Action overdue","Action open")))))</f>
        <v/>
      </c>
      <c r="Y927" s="8">
        <f>IF(COUNTA(A927:T927)=0,"",IF(F927="Archived","Archived",IF(OR(A927="",B927="",C927="",D927="",E927="",F927&lt;&gt;"Active",COUNTIF(Roles,B927)=0,COUNTIF(Branches,C927)=0,COUNTIF(LearningStatuses,G927)=0,COUNTIF(AssessmentRequired,K927)=0,COUNTIF(AssessmentStatuses,L927)=0,COUNTIF(ActionStatuses,T927)=0,AND(H927&lt;&gt;"",NOT(ISNUMBER(H927))),AND(I927&lt;&gt;"",OR(NOT(ISNUMBER(I927)),I927&gt;TODAY())),AND(J927&lt;&gt;"",NOT(ISNUMBER(J927))),AND(M927&lt;&gt;"",NOT(ISNUMBER(M927))),AND(N927&lt;&gt;"",OR(NOT(ISNUMBER(N927)),N927&gt;TODAY())),AND(S927&lt;&gt;"",NOT(ISNUMBER(S927))),AND(G927="Completed",OR(I927="",P927="",J927="")),AND(G927&lt;&gt;"Completed",OR(I927&lt;&gt;"",H927="")),AND(K927="No",L927&lt;&gt;"Not required"),AND(K927="Yes",OR(L927="Not required",AND(L927&lt;&gt;"Competence confirmed",M927=""))),AND(OR(L927="Competence confirmed",L927="Further support needed"),OR(N927="",O927="",P927="")),AND(L927="Further support needed",T927&lt;&gt;"Open"),X927="Check action details",AND(T927="Closed",OR(Q927="",R927="",P927=""))),"Check required fields/dates","Recorded - verify evidence")))</f>
        <v/>
      </c>
    </row>
    <row r="928" spans="1:25" ht="32" customHeight="1">
      <c r="A928" s="6"/>
      <c r="B928" s="6"/>
      <c r="C928" s="6"/>
      <c r="D928" s="6"/>
      <c r="E928" s="6"/>
      <c r="F928" s="6"/>
      <c r="G928" s="6"/>
      <c r="H928" s="7"/>
      <c r="I928" s="7"/>
      <c r="J928" s="7"/>
      <c r="K928" s="6"/>
      <c r="L928" s="6"/>
      <c r="M928" s="7"/>
      <c r="N928" s="7"/>
      <c r="O928" s="6"/>
      <c r="P928" s="6"/>
      <c r="Q928" s="6"/>
      <c r="R928" s="6"/>
      <c r="S928" s="7"/>
      <c r="T928" s="6"/>
      <c r="U928" s="8">
        <f>IF(OR(A928="",F928&lt;&gt;"Active"),"",IF(G928="Completed","Completed",IF(H928="","Missing deadline",IF(H928&lt;TODAY(),"Overdue learning",IF(H928&lt;=TODAY()+30,"Due within 30 days","Scheduled")))))</f>
        <v/>
      </c>
      <c r="V928" s="8">
        <f>IF(OR(A928="",F928&lt;&gt;"Active"),"",IF(G928&lt;&gt;"Completed","Not yet completed",IF(J928="","Missing review date",IF(J928&lt;TODAY(),"Review overdue",IF(J928&lt;=TODAY()+30,"Review within 30 days","Scheduled")))))</f>
        <v/>
      </c>
      <c r="W928" s="8">
        <f>IF(OR(A928="",F928&lt;&gt;"Active"),"",IF(K928="No","Not required",IF(K928&lt;&gt;"Yes","Check requirement",IF(L928="Further support needed","Competence concern",IF(L928="Competence confirmed","Confirmed",IF(M928="","Missing assessment due",IF(M928&lt;TODAY(),"Assessment overdue","Assessment outstanding")))))))</f>
        <v/>
      </c>
      <c r="X928" s="8">
        <f>IF(OR(A928="",F928&lt;&gt;"Active"),"",IF(T928="Closed","Closed",IF(AND(T928="Not needed",Q928="",R928="",S928=""),"No action",IF(OR(Q928="",R928="",S928="",T928&lt;&gt;"Open"),"Check action details",IF(S928&lt;TODAY(),"Action overdue","Action open")))))</f>
        <v/>
      </c>
      <c r="Y928" s="8">
        <f>IF(COUNTA(A928:T928)=0,"",IF(F928="Archived","Archived",IF(OR(A928="",B928="",C928="",D928="",E928="",F928&lt;&gt;"Active",COUNTIF(Roles,B928)=0,COUNTIF(Branches,C928)=0,COUNTIF(LearningStatuses,G928)=0,COUNTIF(AssessmentRequired,K928)=0,COUNTIF(AssessmentStatuses,L928)=0,COUNTIF(ActionStatuses,T928)=0,AND(H928&lt;&gt;"",NOT(ISNUMBER(H928))),AND(I928&lt;&gt;"",OR(NOT(ISNUMBER(I928)),I928&gt;TODAY())),AND(J928&lt;&gt;"",NOT(ISNUMBER(J928))),AND(M928&lt;&gt;"",NOT(ISNUMBER(M928))),AND(N928&lt;&gt;"",OR(NOT(ISNUMBER(N928)),N928&gt;TODAY())),AND(S928&lt;&gt;"",NOT(ISNUMBER(S928))),AND(G928="Completed",OR(I928="",P928="",J928="")),AND(G928&lt;&gt;"Completed",OR(I928&lt;&gt;"",H928="")),AND(K928="No",L928&lt;&gt;"Not required"),AND(K928="Yes",OR(L928="Not required",AND(L928&lt;&gt;"Competence confirmed",M928=""))),AND(OR(L928="Competence confirmed",L928="Further support needed"),OR(N928="",O928="",P928="")),AND(L928="Further support needed",T928&lt;&gt;"Open"),X928="Check action details",AND(T928="Closed",OR(Q928="",R928="",P928=""))),"Check required fields/dates","Recorded - verify evidence")))</f>
        <v/>
      </c>
    </row>
    <row r="929" spans="1:25" ht="32" customHeight="1">
      <c r="A929" s="6"/>
      <c r="B929" s="6"/>
      <c r="C929" s="6"/>
      <c r="D929" s="6"/>
      <c r="E929" s="6"/>
      <c r="F929" s="6"/>
      <c r="G929" s="6"/>
      <c r="H929" s="7"/>
      <c r="I929" s="7"/>
      <c r="J929" s="7"/>
      <c r="K929" s="6"/>
      <c r="L929" s="6"/>
      <c r="M929" s="7"/>
      <c r="N929" s="7"/>
      <c r="O929" s="6"/>
      <c r="P929" s="6"/>
      <c r="Q929" s="6"/>
      <c r="R929" s="6"/>
      <c r="S929" s="7"/>
      <c r="T929" s="6"/>
      <c r="U929" s="8">
        <f>IF(OR(A929="",F929&lt;&gt;"Active"),"",IF(G929="Completed","Completed",IF(H929="","Missing deadline",IF(H929&lt;TODAY(),"Overdue learning",IF(H929&lt;=TODAY()+30,"Due within 30 days","Scheduled")))))</f>
        <v/>
      </c>
      <c r="V929" s="8">
        <f>IF(OR(A929="",F929&lt;&gt;"Active"),"",IF(G929&lt;&gt;"Completed","Not yet completed",IF(J929="","Missing review date",IF(J929&lt;TODAY(),"Review overdue",IF(J929&lt;=TODAY()+30,"Review within 30 days","Scheduled")))))</f>
        <v/>
      </c>
      <c r="W929" s="8">
        <f>IF(OR(A929="",F929&lt;&gt;"Active"),"",IF(K929="No","Not required",IF(K929&lt;&gt;"Yes","Check requirement",IF(L929="Further support needed","Competence concern",IF(L929="Competence confirmed","Confirmed",IF(M929="","Missing assessment due",IF(M929&lt;TODAY(),"Assessment overdue","Assessment outstanding")))))))</f>
        <v/>
      </c>
      <c r="X929" s="8">
        <f>IF(OR(A929="",F929&lt;&gt;"Active"),"",IF(T929="Closed","Closed",IF(AND(T929="Not needed",Q929="",R929="",S929=""),"No action",IF(OR(Q929="",R929="",S929="",T929&lt;&gt;"Open"),"Check action details",IF(S929&lt;TODAY(),"Action overdue","Action open")))))</f>
        <v/>
      </c>
      <c r="Y929" s="8">
        <f>IF(COUNTA(A929:T929)=0,"",IF(F929="Archived","Archived",IF(OR(A929="",B929="",C929="",D929="",E929="",F929&lt;&gt;"Active",COUNTIF(Roles,B929)=0,COUNTIF(Branches,C929)=0,COUNTIF(LearningStatuses,G929)=0,COUNTIF(AssessmentRequired,K929)=0,COUNTIF(AssessmentStatuses,L929)=0,COUNTIF(ActionStatuses,T929)=0,AND(H929&lt;&gt;"",NOT(ISNUMBER(H929))),AND(I929&lt;&gt;"",OR(NOT(ISNUMBER(I929)),I929&gt;TODAY())),AND(J929&lt;&gt;"",NOT(ISNUMBER(J929))),AND(M929&lt;&gt;"",NOT(ISNUMBER(M929))),AND(N929&lt;&gt;"",OR(NOT(ISNUMBER(N929)),N929&gt;TODAY())),AND(S929&lt;&gt;"",NOT(ISNUMBER(S929))),AND(G929="Completed",OR(I929="",P929="",J929="")),AND(G929&lt;&gt;"Completed",OR(I929&lt;&gt;"",H929="")),AND(K929="No",L929&lt;&gt;"Not required"),AND(K929="Yes",OR(L929="Not required",AND(L929&lt;&gt;"Competence confirmed",M929=""))),AND(OR(L929="Competence confirmed",L929="Further support needed"),OR(N929="",O929="",P929="")),AND(L929="Further support needed",T929&lt;&gt;"Open"),X929="Check action details",AND(T929="Closed",OR(Q929="",R929="",P929=""))),"Check required fields/dates","Recorded - verify evidence")))</f>
        <v/>
      </c>
    </row>
    <row r="930" spans="1:25" ht="32" customHeight="1">
      <c r="A930" s="6"/>
      <c r="B930" s="6"/>
      <c r="C930" s="6"/>
      <c r="D930" s="6"/>
      <c r="E930" s="6"/>
      <c r="F930" s="6"/>
      <c r="G930" s="6"/>
      <c r="H930" s="7"/>
      <c r="I930" s="7"/>
      <c r="J930" s="7"/>
      <c r="K930" s="6"/>
      <c r="L930" s="6"/>
      <c r="M930" s="7"/>
      <c r="N930" s="7"/>
      <c r="O930" s="6"/>
      <c r="P930" s="6"/>
      <c r="Q930" s="6"/>
      <c r="R930" s="6"/>
      <c r="S930" s="7"/>
      <c r="T930" s="6"/>
      <c r="U930" s="8">
        <f>IF(OR(A930="",F930&lt;&gt;"Active"),"",IF(G930="Completed","Completed",IF(H930="","Missing deadline",IF(H930&lt;TODAY(),"Overdue learning",IF(H930&lt;=TODAY()+30,"Due within 30 days","Scheduled")))))</f>
        <v/>
      </c>
      <c r="V930" s="8">
        <f>IF(OR(A930="",F930&lt;&gt;"Active"),"",IF(G930&lt;&gt;"Completed","Not yet completed",IF(J930="","Missing review date",IF(J930&lt;TODAY(),"Review overdue",IF(J930&lt;=TODAY()+30,"Review within 30 days","Scheduled")))))</f>
        <v/>
      </c>
      <c r="W930" s="8">
        <f>IF(OR(A930="",F930&lt;&gt;"Active"),"",IF(K930="No","Not required",IF(K930&lt;&gt;"Yes","Check requirement",IF(L930="Further support needed","Competence concern",IF(L930="Competence confirmed","Confirmed",IF(M930="","Missing assessment due",IF(M930&lt;TODAY(),"Assessment overdue","Assessment outstanding")))))))</f>
        <v/>
      </c>
      <c r="X930" s="8">
        <f>IF(OR(A930="",F930&lt;&gt;"Active"),"",IF(T930="Closed","Closed",IF(AND(T930="Not needed",Q930="",R930="",S930=""),"No action",IF(OR(Q930="",R930="",S930="",T930&lt;&gt;"Open"),"Check action details",IF(S930&lt;TODAY(),"Action overdue","Action open")))))</f>
        <v/>
      </c>
      <c r="Y930" s="8">
        <f>IF(COUNTA(A930:T930)=0,"",IF(F930="Archived","Archived",IF(OR(A930="",B930="",C930="",D930="",E930="",F930&lt;&gt;"Active",COUNTIF(Roles,B930)=0,COUNTIF(Branches,C930)=0,COUNTIF(LearningStatuses,G930)=0,COUNTIF(AssessmentRequired,K930)=0,COUNTIF(AssessmentStatuses,L930)=0,COUNTIF(ActionStatuses,T930)=0,AND(H930&lt;&gt;"",NOT(ISNUMBER(H930))),AND(I930&lt;&gt;"",OR(NOT(ISNUMBER(I930)),I930&gt;TODAY())),AND(J930&lt;&gt;"",NOT(ISNUMBER(J930))),AND(M930&lt;&gt;"",NOT(ISNUMBER(M930))),AND(N930&lt;&gt;"",OR(NOT(ISNUMBER(N930)),N930&gt;TODAY())),AND(S930&lt;&gt;"",NOT(ISNUMBER(S930))),AND(G930="Completed",OR(I930="",P930="",J930="")),AND(G930&lt;&gt;"Completed",OR(I930&lt;&gt;"",H930="")),AND(K930="No",L930&lt;&gt;"Not required"),AND(K930="Yes",OR(L930="Not required",AND(L930&lt;&gt;"Competence confirmed",M930=""))),AND(OR(L930="Competence confirmed",L930="Further support needed"),OR(N930="",O930="",P930="")),AND(L930="Further support needed",T930&lt;&gt;"Open"),X930="Check action details",AND(T930="Closed",OR(Q930="",R930="",P930=""))),"Check required fields/dates","Recorded - verify evidence")))</f>
        <v/>
      </c>
    </row>
    <row r="931" spans="1:25" ht="32" customHeight="1">
      <c r="A931" s="6"/>
      <c r="B931" s="6"/>
      <c r="C931" s="6"/>
      <c r="D931" s="6"/>
      <c r="E931" s="6"/>
      <c r="F931" s="6"/>
      <c r="G931" s="6"/>
      <c r="H931" s="7"/>
      <c r="I931" s="7"/>
      <c r="J931" s="7"/>
      <c r="K931" s="6"/>
      <c r="L931" s="6"/>
      <c r="M931" s="7"/>
      <c r="N931" s="7"/>
      <c r="O931" s="6"/>
      <c r="P931" s="6"/>
      <c r="Q931" s="6"/>
      <c r="R931" s="6"/>
      <c r="S931" s="7"/>
      <c r="T931" s="6"/>
      <c r="U931" s="8">
        <f>IF(OR(A931="",F931&lt;&gt;"Active"),"",IF(G931="Completed","Completed",IF(H931="","Missing deadline",IF(H931&lt;TODAY(),"Overdue learning",IF(H931&lt;=TODAY()+30,"Due within 30 days","Scheduled")))))</f>
        <v/>
      </c>
      <c r="V931" s="8">
        <f>IF(OR(A931="",F931&lt;&gt;"Active"),"",IF(G931&lt;&gt;"Completed","Not yet completed",IF(J931="","Missing review date",IF(J931&lt;TODAY(),"Review overdue",IF(J931&lt;=TODAY()+30,"Review within 30 days","Scheduled")))))</f>
        <v/>
      </c>
      <c r="W931" s="8">
        <f>IF(OR(A931="",F931&lt;&gt;"Active"),"",IF(K931="No","Not required",IF(K931&lt;&gt;"Yes","Check requirement",IF(L931="Further support needed","Competence concern",IF(L931="Competence confirmed","Confirmed",IF(M931="","Missing assessment due",IF(M931&lt;TODAY(),"Assessment overdue","Assessment outstanding")))))))</f>
        <v/>
      </c>
      <c r="X931" s="8">
        <f>IF(OR(A931="",F931&lt;&gt;"Active"),"",IF(T931="Closed","Closed",IF(AND(T931="Not needed",Q931="",R931="",S931=""),"No action",IF(OR(Q931="",R931="",S931="",T931&lt;&gt;"Open"),"Check action details",IF(S931&lt;TODAY(),"Action overdue","Action open")))))</f>
        <v/>
      </c>
      <c r="Y931" s="8">
        <f>IF(COUNTA(A931:T931)=0,"",IF(F931="Archived","Archived",IF(OR(A931="",B931="",C931="",D931="",E931="",F931&lt;&gt;"Active",COUNTIF(Roles,B931)=0,COUNTIF(Branches,C931)=0,COUNTIF(LearningStatuses,G931)=0,COUNTIF(AssessmentRequired,K931)=0,COUNTIF(AssessmentStatuses,L931)=0,COUNTIF(ActionStatuses,T931)=0,AND(H931&lt;&gt;"",NOT(ISNUMBER(H931))),AND(I931&lt;&gt;"",OR(NOT(ISNUMBER(I931)),I931&gt;TODAY())),AND(J931&lt;&gt;"",NOT(ISNUMBER(J931))),AND(M931&lt;&gt;"",NOT(ISNUMBER(M931))),AND(N931&lt;&gt;"",OR(NOT(ISNUMBER(N931)),N931&gt;TODAY())),AND(S931&lt;&gt;"",NOT(ISNUMBER(S931))),AND(G931="Completed",OR(I931="",P931="",J931="")),AND(G931&lt;&gt;"Completed",OR(I931&lt;&gt;"",H931="")),AND(K931="No",L931&lt;&gt;"Not required"),AND(K931="Yes",OR(L931="Not required",AND(L931&lt;&gt;"Competence confirmed",M931=""))),AND(OR(L931="Competence confirmed",L931="Further support needed"),OR(N931="",O931="",P931="")),AND(L931="Further support needed",T931&lt;&gt;"Open"),X931="Check action details",AND(T931="Closed",OR(Q931="",R931="",P931=""))),"Check required fields/dates","Recorded - verify evidence")))</f>
        <v/>
      </c>
    </row>
    <row r="932" spans="1:25" ht="32" customHeight="1">
      <c r="A932" s="6"/>
      <c r="B932" s="6"/>
      <c r="C932" s="6"/>
      <c r="D932" s="6"/>
      <c r="E932" s="6"/>
      <c r="F932" s="6"/>
      <c r="G932" s="6"/>
      <c r="H932" s="7"/>
      <c r="I932" s="7"/>
      <c r="J932" s="7"/>
      <c r="K932" s="6"/>
      <c r="L932" s="6"/>
      <c r="M932" s="7"/>
      <c r="N932" s="7"/>
      <c r="O932" s="6"/>
      <c r="P932" s="6"/>
      <c r="Q932" s="6"/>
      <c r="R932" s="6"/>
      <c r="S932" s="7"/>
      <c r="T932" s="6"/>
      <c r="U932" s="8">
        <f>IF(OR(A932="",F932&lt;&gt;"Active"),"",IF(G932="Completed","Completed",IF(H932="","Missing deadline",IF(H932&lt;TODAY(),"Overdue learning",IF(H932&lt;=TODAY()+30,"Due within 30 days","Scheduled")))))</f>
        <v/>
      </c>
      <c r="V932" s="8">
        <f>IF(OR(A932="",F932&lt;&gt;"Active"),"",IF(G932&lt;&gt;"Completed","Not yet completed",IF(J932="","Missing review date",IF(J932&lt;TODAY(),"Review overdue",IF(J932&lt;=TODAY()+30,"Review within 30 days","Scheduled")))))</f>
        <v/>
      </c>
      <c r="W932" s="8">
        <f>IF(OR(A932="",F932&lt;&gt;"Active"),"",IF(K932="No","Not required",IF(K932&lt;&gt;"Yes","Check requirement",IF(L932="Further support needed","Competence concern",IF(L932="Competence confirmed","Confirmed",IF(M932="","Missing assessment due",IF(M932&lt;TODAY(),"Assessment overdue","Assessment outstanding")))))))</f>
        <v/>
      </c>
      <c r="X932" s="8">
        <f>IF(OR(A932="",F932&lt;&gt;"Active"),"",IF(T932="Closed","Closed",IF(AND(T932="Not needed",Q932="",R932="",S932=""),"No action",IF(OR(Q932="",R932="",S932="",T932&lt;&gt;"Open"),"Check action details",IF(S932&lt;TODAY(),"Action overdue","Action open")))))</f>
        <v/>
      </c>
      <c r="Y932" s="8">
        <f>IF(COUNTA(A932:T932)=0,"",IF(F932="Archived","Archived",IF(OR(A932="",B932="",C932="",D932="",E932="",F932&lt;&gt;"Active",COUNTIF(Roles,B932)=0,COUNTIF(Branches,C932)=0,COUNTIF(LearningStatuses,G932)=0,COUNTIF(AssessmentRequired,K932)=0,COUNTIF(AssessmentStatuses,L932)=0,COUNTIF(ActionStatuses,T932)=0,AND(H932&lt;&gt;"",NOT(ISNUMBER(H932))),AND(I932&lt;&gt;"",OR(NOT(ISNUMBER(I932)),I932&gt;TODAY())),AND(J932&lt;&gt;"",NOT(ISNUMBER(J932))),AND(M932&lt;&gt;"",NOT(ISNUMBER(M932))),AND(N932&lt;&gt;"",OR(NOT(ISNUMBER(N932)),N932&gt;TODAY())),AND(S932&lt;&gt;"",NOT(ISNUMBER(S932))),AND(G932="Completed",OR(I932="",P932="",J932="")),AND(G932&lt;&gt;"Completed",OR(I932&lt;&gt;"",H932="")),AND(K932="No",L932&lt;&gt;"Not required"),AND(K932="Yes",OR(L932="Not required",AND(L932&lt;&gt;"Competence confirmed",M932=""))),AND(OR(L932="Competence confirmed",L932="Further support needed"),OR(N932="",O932="",P932="")),AND(L932="Further support needed",T932&lt;&gt;"Open"),X932="Check action details",AND(T932="Closed",OR(Q932="",R932="",P932=""))),"Check required fields/dates","Recorded - verify evidence")))</f>
        <v/>
      </c>
    </row>
    <row r="933" spans="1:25" ht="32" customHeight="1">
      <c r="A933" s="6"/>
      <c r="B933" s="6"/>
      <c r="C933" s="6"/>
      <c r="D933" s="6"/>
      <c r="E933" s="6"/>
      <c r="F933" s="6"/>
      <c r="G933" s="6"/>
      <c r="H933" s="7"/>
      <c r="I933" s="7"/>
      <c r="J933" s="7"/>
      <c r="K933" s="6"/>
      <c r="L933" s="6"/>
      <c r="M933" s="7"/>
      <c r="N933" s="7"/>
      <c r="O933" s="6"/>
      <c r="P933" s="6"/>
      <c r="Q933" s="6"/>
      <c r="R933" s="6"/>
      <c r="S933" s="7"/>
      <c r="T933" s="6"/>
      <c r="U933" s="8">
        <f>IF(OR(A933="",F933&lt;&gt;"Active"),"",IF(G933="Completed","Completed",IF(H933="","Missing deadline",IF(H933&lt;TODAY(),"Overdue learning",IF(H933&lt;=TODAY()+30,"Due within 30 days","Scheduled")))))</f>
        <v/>
      </c>
      <c r="V933" s="8">
        <f>IF(OR(A933="",F933&lt;&gt;"Active"),"",IF(G933&lt;&gt;"Completed","Not yet completed",IF(J933="","Missing review date",IF(J933&lt;TODAY(),"Review overdue",IF(J933&lt;=TODAY()+30,"Review within 30 days","Scheduled")))))</f>
        <v/>
      </c>
      <c r="W933" s="8">
        <f>IF(OR(A933="",F933&lt;&gt;"Active"),"",IF(K933="No","Not required",IF(K933&lt;&gt;"Yes","Check requirement",IF(L933="Further support needed","Competence concern",IF(L933="Competence confirmed","Confirmed",IF(M933="","Missing assessment due",IF(M933&lt;TODAY(),"Assessment overdue","Assessment outstanding")))))))</f>
        <v/>
      </c>
      <c r="X933" s="8">
        <f>IF(OR(A933="",F933&lt;&gt;"Active"),"",IF(T933="Closed","Closed",IF(AND(T933="Not needed",Q933="",R933="",S933=""),"No action",IF(OR(Q933="",R933="",S933="",T933&lt;&gt;"Open"),"Check action details",IF(S933&lt;TODAY(),"Action overdue","Action open")))))</f>
        <v/>
      </c>
      <c r="Y933" s="8">
        <f>IF(COUNTA(A933:T933)=0,"",IF(F933="Archived","Archived",IF(OR(A933="",B933="",C933="",D933="",E933="",F933&lt;&gt;"Active",COUNTIF(Roles,B933)=0,COUNTIF(Branches,C933)=0,COUNTIF(LearningStatuses,G933)=0,COUNTIF(AssessmentRequired,K933)=0,COUNTIF(AssessmentStatuses,L933)=0,COUNTIF(ActionStatuses,T933)=0,AND(H933&lt;&gt;"",NOT(ISNUMBER(H933))),AND(I933&lt;&gt;"",OR(NOT(ISNUMBER(I933)),I933&gt;TODAY())),AND(J933&lt;&gt;"",NOT(ISNUMBER(J933))),AND(M933&lt;&gt;"",NOT(ISNUMBER(M933))),AND(N933&lt;&gt;"",OR(NOT(ISNUMBER(N933)),N933&gt;TODAY())),AND(S933&lt;&gt;"",NOT(ISNUMBER(S933))),AND(G933="Completed",OR(I933="",P933="",J933="")),AND(G933&lt;&gt;"Completed",OR(I933&lt;&gt;"",H933="")),AND(K933="No",L933&lt;&gt;"Not required"),AND(K933="Yes",OR(L933="Not required",AND(L933&lt;&gt;"Competence confirmed",M933=""))),AND(OR(L933="Competence confirmed",L933="Further support needed"),OR(N933="",O933="",P933="")),AND(L933="Further support needed",T933&lt;&gt;"Open"),X933="Check action details",AND(T933="Closed",OR(Q933="",R933="",P933=""))),"Check required fields/dates","Recorded - verify evidence")))</f>
        <v/>
      </c>
    </row>
    <row r="934" spans="1:25" ht="32" customHeight="1">
      <c r="A934" s="6"/>
      <c r="B934" s="6"/>
      <c r="C934" s="6"/>
      <c r="D934" s="6"/>
      <c r="E934" s="6"/>
      <c r="F934" s="6"/>
      <c r="G934" s="6"/>
      <c r="H934" s="7"/>
      <c r="I934" s="7"/>
      <c r="J934" s="7"/>
      <c r="K934" s="6"/>
      <c r="L934" s="6"/>
      <c r="M934" s="7"/>
      <c r="N934" s="7"/>
      <c r="O934" s="6"/>
      <c r="P934" s="6"/>
      <c r="Q934" s="6"/>
      <c r="R934" s="6"/>
      <c r="S934" s="7"/>
      <c r="T934" s="6"/>
      <c r="U934" s="8">
        <f>IF(OR(A934="",F934&lt;&gt;"Active"),"",IF(G934="Completed","Completed",IF(H934="","Missing deadline",IF(H934&lt;TODAY(),"Overdue learning",IF(H934&lt;=TODAY()+30,"Due within 30 days","Scheduled")))))</f>
        <v/>
      </c>
      <c r="V934" s="8">
        <f>IF(OR(A934="",F934&lt;&gt;"Active"),"",IF(G934&lt;&gt;"Completed","Not yet completed",IF(J934="","Missing review date",IF(J934&lt;TODAY(),"Review overdue",IF(J934&lt;=TODAY()+30,"Review within 30 days","Scheduled")))))</f>
        <v/>
      </c>
      <c r="W934" s="8">
        <f>IF(OR(A934="",F934&lt;&gt;"Active"),"",IF(K934="No","Not required",IF(K934&lt;&gt;"Yes","Check requirement",IF(L934="Further support needed","Competence concern",IF(L934="Competence confirmed","Confirmed",IF(M934="","Missing assessment due",IF(M934&lt;TODAY(),"Assessment overdue","Assessment outstanding")))))))</f>
        <v/>
      </c>
      <c r="X934" s="8">
        <f>IF(OR(A934="",F934&lt;&gt;"Active"),"",IF(T934="Closed","Closed",IF(AND(T934="Not needed",Q934="",R934="",S934=""),"No action",IF(OR(Q934="",R934="",S934="",T934&lt;&gt;"Open"),"Check action details",IF(S934&lt;TODAY(),"Action overdue","Action open")))))</f>
        <v/>
      </c>
      <c r="Y934" s="8">
        <f>IF(COUNTA(A934:T934)=0,"",IF(F934="Archived","Archived",IF(OR(A934="",B934="",C934="",D934="",E934="",F934&lt;&gt;"Active",COUNTIF(Roles,B934)=0,COUNTIF(Branches,C934)=0,COUNTIF(LearningStatuses,G934)=0,COUNTIF(AssessmentRequired,K934)=0,COUNTIF(AssessmentStatuses,L934)=0,COUNTIF(ActionStatuses,T934)=0,AND(H934&lt;&gt;"",NOT(ISNUMBER(H934))),AND(I934&lt;&gt;"",OR(NOT(ISNUMBER(I934)),I934&gt;TODAY())),AND(J934&lt;&gt;"",NOT(ISNUMBER(J934))),AND(M934&lt;&gt;"",NOT(ISNUMBER(M934))),AND(N934&lt;&gt;"",OR(NOT(ISNUMBER(N934)),N934&gt;TODAY())),AND(S934&lt;&gt;"",NOT(ISNUMBER(S934))),AND(G934="Completed",OR(I934="",P934="",J934="")),AND(G934&lt;&gt;"Completed",OR(I934&lt;&gt;"",H934="")),AND(K934="No",L934&lt;&gt;"Not required"),AND(K934="Yes",OR(L934="Not required",AND(L934&lt;&gt;"Competence confirmed",M934=""))),AND(OR(L934="Competence confirmed",L934="Further support needed"),OR(N934="",O934="",P934="")),AND(L934="Further support needed",T934&lt;&gt;"Open"),X934="Check action details",AND(T934="Closed",OR(Q934="",R934="",P934=""))),"Check required fields/dates","Recorded - verify evidence")))</f>
        <v/>
      </c>
    </row>
    <row r="935" spans="1:25" ht="32" customHeight="1">
      <c r="A935" s="6"/>
      <c r="B935" s="6"/>
      <c r="C935" s="6"/>
      <c r="D935" s="6"/>
      <c r="E935" s="6"/>
      <c r="F935" s="6"/>
      <c r="G935" s="6"/>
      <c r="H935" s="7"/>
      <c r="I935" s="7"/>
      <c r="J935" s="7"/>
      <c r="K935" s="6"/>
      <c r="L935" s="6"/>
      <c r="M935" s="7"/>
      <c r="N935" s="7"/>
      <c r="O935" s="6"/>
      <c r="P935" s="6"/>
      <c r="Q935" s="6"/>
      <c r="R935" s="6"/>
      <c r="S935" s="7"/>
      <c r="T935" s="6"/>
      <c r="U935" s="8">
        <f>IF(OR(A935="",F935&lt;&gt;"Active"),"",IF(G935="Completed","Completed",IF(H935="","Missing deadline",IF(H935&lt;TODAY(),"Overdue learning",IF(H935&lt;=TODAY()+30,"Due within 30 days","Scheduled")))))</f>
        <v/>
      </c>
      <c r="V935" s="8">
        <f>IF(OR(A935="",F935&lt;&gt;"Active"),"",IF(G935&lt;&gt;"Completed","Not yet completed",IF(J935="","Missing review date",IF(J935&lt;TODAY(),"Review overdue",IF(J935&lt;=TODAY()+30,"Review within 30 days","Scheduled")))))</f>
        <v/>
      </c>
      <c r="W935" s="8">
        <f>IF(OR(A935="",F935&lt;&gt;"Active"),"",IF(K935="No","Not required",IF(K935&lt;&gt;"Yes","Check requirement",IF(L935="Further support needed","Competence concern",IF(L935="Competence confirmed","Confirmed",IF(M935="","Missing assessment due",IF(M935&lt;TODAY(),"Assessment overdue","Assessment outstanding")))))))</f>
        <v/>
      </c>
      <c r="X935" s="8">
        <f>IF(OR(A935="",F935&lt;&gt;"Active"),"",IF(T935="Closed","Closed",IF(AND(T935="Not needed",Q935="",R935="",S935=""),"No action",IF(OR(Q935="",R935="",S935="",T935&lt;&gt;"Open"),"Check action details",IF(S935&lt;TODAY(),"Action overdue","Action open")))))</f>
        <v/>
      </c>
      <c r="Y935" s="8">
        <f>IF(COUNTA(A935:T935)=0,"",IF(F935="Archived","Archived",IF(OR(A935="",B935="",C935="",D935="",E935="",F935&lt;&gt;"Active",COUNTIF(Roles,B935)=0,COUNTIF(Branches,C935)=0,COUNTIF(LearningStatuses,G935)=0,COUNTIF(AssessmentRequired,K935)=0,COUNTIF(AssessmentStatuses,L935)=0,COUNTIF(ActionStatuses,T935)=0,AND(H935&lt;&gt;"",NOT(ISNUMBER(H935))),AND(I935&lt;&gt;"",OR(NOT(ISNUMBER(I935)),I935&gt;TODAY())),AND(J935&lt;&gt;"",NOT(ISNUMBER(J935))),AND(M935&lt;&gt;"",NOT(ISNUMBER(M935))),AND(N935&lt;&gt;"",OR(NOT(ISNUMBER(N935)),N935&gt;TODAY())),AND(S935&lt;&gt;"",NOT(ISNUMBER(S935))),AND(G935="Completed",OR(I935="",P935="",J935="")),AND(G935&lt;&gt;"Completed",OR(I935&lt;&gt;"",H935="")),AND(K935="No",L935&lt;&gt;"Not required"),AND(K935="Yes",OR(L935="Not required",AND(L935&lt;&gt;"Competence confirmed",M935=""))),AND(OR(L935="Competence confirmed",L935="Further support needed"),OR(N935="",O935="",P935="")),AND(L935="Further support needed",T935&lt;&gt;"Open"),X935="Check action details",AND(T935="Closed",OR(Q935="",R935="",P935=""))),"Check required fields/dates","Recorded - verify evidence")))</f>
        <v/>
      </c>
    </row>
    <row r="936" spans="1:25" ht="32" customHeight="1">
      <c r="A936" s="6"/>
      <c r="B936" s="6"/>
      <c r="C936" s="6"/>
      <c r="D936" s="6"/>
      <c r="E936" s="6"/>
      <c r="F936" s="6"/>
      <c r="G936" s="6"/>
      <c r="H936" s="7"/>
      <c r="I936" s="7"/>
      <c r="J936" s="7"/>
      <c r="K936" s="6"/>
      <c r="L936" s="6"/>
      <c r="M936" s="7"/>
      <c r="N936" s="7"/>
      <c r="O936" s="6"/>
      <c r="P936" s="6"/>
      <c r="Q936" s="6"/>
      <c r="R936" s="6"/>
      <c r="S936" s="7"/>
      <c r="T936" s="6"/>
      <c r="U936" s="8">
        <f>IF(OR(A936="",F936&lt;&gt;"Active"),"",IF(G936="Completed","Completed",IF(H936="","Missing deadline",IF(H936&lt;TODAY(),"Overdue learning",IF(H936&lt;=TODAY()+30,"Due within 30 days","Scheduled")))))</f>
        <v/>
      </c>
      <c r="V936" s="8">
        <f>IF(OR(A936="",F936&lt;&gt;"Active"),"",IF(G936&lt;&gt;"Completed","Not yet completed",IF(J936="","Missing review date",IF(J936&lt;TODAY(),"Review overdue",IF(J936&lt;=TODAY()+30,"Review within 30 days","Scheduled")))))</f>
        <v/>
      </c>
      <c r="W936" s="8">
        <f>IF(OR(A936="",F936&lt;&gt;"Active"),"",IF(K936="No","Not required",IF(K936&lt;&gt;"Yes","Check requirement",IF(L936="Further support needed","Competence concern",IF(L936="Competence confirmed","Confirmed",IF(M936="","Missing assessment due",IF(M936&lt;TODAY(),"Assessment overdue","Assessment outstanding")))))))</f>
        <v/>
      </c>
      <c r="X936" s="8">
        <f>IF(OR(A936="",F936&lt;&gt;"Active"),"",IF(T936="Closed","Closed",IF(AND(T936="Not needed",Q936="",R936="",S936=""),"No action",IF(OR(Q936="",R936="",S936="",T936&lt;&gt;"Open"),"Check action details",IF(S936&lt;TODAY(),"Action overdue","Action open")))))</f>
        <v/>
      </c>
      <c r="Y936" s="8">
        <f>IF(COUNTA(A936:T936)=0,"",IF(F936="Archived","Archived",IF(OR(A936="",B936="",C936="",D936="",E936="",F936&lt;&gt;"Active",COUNTIF(Roles,B936)=0,COUNTIF(Branches,C936)=0,COUNTIF(LearningStatuses,G936)=0,COUNTIF(AssessmentRequired,K936)=0,COUNTIF(AssessmentStatuses,L936)=0,COUNTIF(ActionStatuses,T936)=0,AND(H936&lt;&gt;"",NOT(ISNUMBER(H936))),AND(I936&lt;&gt;"",OR(NOT(ISNUMBER(I936)),I936&gt;TODAY())),AND(J936&lt;&gt;"",NOT(ISNUMBER(J936))),AND(M936&lt;&gt;"",NOT(ISNUMBER(M936))),AND(N936&lt;&gt;"",OR(NOT(ISNUMBER(N936)),N936&gt;TODAY())),AND(S936&lt;&gt;"",NOT(ISNUMBER(S936))),AND(G936="Completed",OR(I936="",P936="",J936="")),AND(G936&lt;&gt;"Completed",OR(I936&lt;&gt;"",H936="")),AND(K936="No",L936&lt;&gt;"Not required"),AND(K936="Yes",OR(L936="Not required",AND(L936&lt;&gt;"Competence confirmed",M936=""))),AND(OR(L936="Competence confirmed",L936="Further support needed"),OR(N936="",O936="",P936="")),AND(L936="Further support needed",T936&lt;&gt;"Open"),X936="Check action details",AND(T936="Closed",OR(Q936="",R936="",P936=""))),"Check required fields/dates","Recorded - verify evidence")))</f>
        <v/>
      </c>
    </row>
    <row r="937" spans="1:25" ht="32" customHeight="1">
      <c r="A937" s="6"/>
      <c r="B937" s="6"/>
      <c r="C937" s="6"/>
      <c r="D937" s="6"/>
      <c r="E937" s="6"/>
      <c r="F937" s="6"/>
      <c r="G937" s="6"/>
      <c r="H937" s="7"/>
      <c r="I937" s="7"/>
      <c r="J937" s="7"/>
      <c r="K937" s="6"/>
      <c r="L937" s="6"/>
      <c r="M937" s="7"/>
      <c r="N937" s="7"/>
      <c r="O937" s="6"/>
      <c r="P937" s="6"/>
      <c r="Q937" s="6"/>
      <c r="R937" s="6"/>
      <c r="S937" s="7"/>
      <c r="T937" s="6"/>
      <c r="U937" s="8">
        <f>IF(OR(A937="",F937&lt;&gt;"Active"),"",IF(G937="Completed","Completed",IF(H937="","Missing deadline",IF(H937&lt;TODAY(),"Overdue learning",IF(H937&lt;=TODAY()+30,"Due within 30 days","Scheduled")))))</f>
        <v/>
      </c>
      <c r="V937" s="8">
        <f>IF(OR(A937="",F937&lt;&gt;"Active"),"",IF(G937&lt;&gt;"Completed","Not yet completed",IF(J937="","Missing review date",IF(J937&lt;TODAY(),"Review overdue",IF(J937&lt;=TODAY()+30,"Review within 30 days","Scheduled")))))</f>
        <v/>
      </c>
      <c r="W937" s="8">
        <f>IF(OR(A937="",F937&lt;&gt;"Active"),"",IF(K937="No","Not required",IF(K937&lt;&gt;"Yes","Check requirement",IF(L937="Further support needed","Competence concern",IF(L937="Competence confirmed","Confirmed",IF(M937="","Missing assessment due",IF(M937&lt;TODAY(),"Assessment overdue","Assessment outstanding")))))))</f>
        <v/>
      </c>
      <c r="X937" s="8">
        <f>IF(OR(A937="",F937&lt;&gt;"Active"),"",IF(T937="Closed","Closed",IF(AND(T937="Not needed",Q937="",R937="",S937=""),"No action",IF(OR(Q937="",R937="",S937="",T937&lt;&gt;"Open"),"Check action details",IF(S937&lt;TODAY(),"Action overdue","Action open")))))</f>
        <v/>
      </c>
      <c r="Y937" s="8">
        <f>IF(COUNTA(A937:T937)=0,"",IF(F937="Archived","Archived",IF(OR(A937="",B937="",C937="",D937="",E937="",F937&lt;&gt;"Active",COUNTIF(Roles,B937)=0,COUNTIF(Branches,C937)=0,COUNTIF(LearningStatuses,G937)=0,COUNTIF(AssessmentRequired,K937)=0,COUNTIF(AssessmentStatuses,L937)=0,COUNTIF(ActionStatuses,T937)=0,AND(H937&lt;&gt;"",NOT(ISNUMBER(H937))),AND(I937&lt;&gt;"",OR(NOT(ISNUMBER(I937)),I937&gt;TODAY())),AND(J937&lt;&gt;"",NOT(ISNUMBER(J937))),AND(M937&lt;&gt;"",NOT(ISNUMBER(M937))),AND(N937&lt;&gt;"",OR(NOT(ISNUMBER(N937)),N937&gt;TODAY())),AND(S937&lt;&gt;"",NOT(ISNUMBER(S937))),AND(G937="Completed",OR(I937="",P937="",J937="")),AND(G937&lt;&gt;"Completed",OR(I937&lt;&gt;"",H937="")),AND(K937="No",L937&lt;&gt;"Not required"),AND(K937="Yes",OR(L937="Not required",AND(L937&lt;&gt;"Competence confirmed",M937=""))),AND(OR(L937="Competence confirmed",L937="Further support needed"),OR(N937="",O937="",P937="")),AND(L937="Further support needed",T937&lt;&gt;"Open"),X937="Check action details",AND(T937="Closed",OR(Q937="",R937="",P937=""))),"Check required fields/dates","Recorded - verify evidence")))</f>
        <v/>
      </c>
    </row>
    <row r="938" spans="1:25" ht="32" customHeight="1">
      <c r="A938" s="6"/>
      <c r="B938" s="6"/>
      <c r="C938" s="6"/>
      <c r="D938" s="6"/>
      <c r="E938" s="6"/>
      <c r="F938" s="6"/>
      <c r="G938" s="6"/>
      <c r="H938" s="7"/>
      <c r="I938" s="7"/>
      <c r="J938" s="7"/>
      <c r="K938" s="6"/>
      <c r="L938" s="6"/>
      <c r="M938" s="7"/>
      <c r="N938" s="7"/>
      <c r="O938" s="6"/>
      <c r="P938" s="6"/>
      <c r="Q938" s="6"/>
      <c r="R938" s="6"/>
      <c r="S938" s="7"/>
      <c r="T938" s="6"/>
      <c r="U938" s="8">
        <f>IF(OR(A938="",F938&lt;&gt;"Active"),"",IF(G938="Completed","Completed",IF(H938="","Missing deadline",IF(H938&lt;TODAY(),"Overdue learning",IF(H938&lt;=TODAY()+30,"Due within 30 days","Scheduled")))))</f>
        <v/>
      </c>
      <c r="V938" s="8">
        <f>IF(OR(A938="",F938&lt;&gt;"Active"),"",IF(G938&lt;&gt;"Completed","Not yet completed",IF(J938="","Missing review date",IF(J938&lt;TODAY(),"Review overdue",IF(J938&lt;=TODAY()+30,"Review within 30 days","Scheduled")))))</f>
        <v/>
      </c>
      <c r="W938" s="8">
        <f>IF(OR(A938="",F938&lt;&gt;"Active"),"",IF(K938="No","Not required",IF(K938&lt;&gt;"Yes","Check requirement",IF(L938="Further support needed","Competence concern",IF(L938="Competence confirmed","Confirmed",IF(M938="","Missing assessment due",IF(M938&lt;TODAY(),"Assessment overdue","Assessment outstanding")))))))</f>
        <v/>
      </c>
      <c r="X938" s="8">
        <f>IF(OR(A938="",F938&lt;&gt;"Active"),"",IF(T938="Closed","Closed",IF(AND(T938="Not needed",Q938="",R938="",S938=""),"No action",IF(OR(Q938="",R938="",S938="",T938&lt;&gt;"Open"),"Check action details",IF(S938&lt;TODAY(),"Action overdue","Action open")))))</f>
        <v/>
      </c>
      <c r="Y938" s="8">
        <f>IF(COUNTA(A938:T938)=0,"",IF(F938="Archived","Archived",IF(OR(A938="",B938="",C938="",D938="",E938="",F938&lt;&gt;"Active",COUNTIF(Roles,B938)=0,COUNTIF(Branches,C938)=0,COUNTIF(LearningStatuses,G938)=0,COUNTIF(AssessmentRequired,K938)=0,COUNTIF(AssessmentStatuses,L938)=0,COUNTIF(ActionStatuses,T938)=0,AND(H938&lt;&gt;"",NOT(ISNUMBER(H938))),AND(I938&lt;&gt;"",OR(NOT(ISNUMBER(I938)),I938&gt;TODAY())),AND(J938&lt;&gt;"",NOT(ISNUMBER(J938))),AND(M938&lt;&gt;"",NOT(ISNUMBER(M938))),AND(N938&lt;&gt;"",OR(NOT(ISNUMBER(N938)),N938&gt;TODAY())),AND(S938&lt;&gt;"",NOT(ISNUMBER(S938))),AND(G938="Completed",OR(I938="",P938="",J938="")),AND(G938&lt;&gt;"Completed",OR(I938&lt;&gt;"",H938="")),AND(K938="No",L938&lt;&gt;"Not required"),AND(K938="Yes",OR(L938="Not required",AND(L938&lt;&gt;"Competence confirmed",M938=""))),AND(OR(L938="Competence confirmed",L938="Further support needed"),OR(N938="",O938="",P938="")),AND(L938="Further support needed",T938&lt;&gt;"Open"),X938="Check action details",AND(T938="Closed",OR(Q938="",R938="",P938=""))),"Check required fields/dates","Recorded - verify evidence")))</f>
        <v/>
      </c>
    </row>
    <row r="939" spans="1:25" ht="32" customHeight="1">
      <c r="A939" s="6"/>
      <c r="B939" s="6"/>
      <c r="C939" s="6"/>
      <c r="D939" s="6"/>
      <c r="E939" s="6"/>
      <c r="F939" s="6"/>
      <c r="G939" s="6"/>
      <c r="H939" s="7"/>
      <c r="I939" s="7"/>
      <c r="J939" s="7"/>
      <c r="K939" s="6"/>
      <c r="L939" s="6"/>
      <c r="M939" s="7"/>
      <c r="N939" s="7"/>
      <c r="O939" s="6"/>
      <c r="P939" s="6"/>
      <c r="Q939" s="6"/>
      <c r="R939" s="6"/>
      <c r="S939" s="7"/>
      <c r="T939" s="6"/>
      <c r="U939" s="8">
        <f>IF(OR(A939="",F939&lt;&gt;"Active"),"",IF(G939="Completed","Completed",IF(H939="","Missing deadline",IF(H939&lt;TODAY(),"Overdue learning",IF(H939&lt;=TODAY()+30,"Due within 30 days","Scheduled")))))</f>
        <v/>
      </c>
      <c r="V939" s="8">
        <f>IF(OR(A939="",F939&lt;&gt;"Active"),"",IF(G939&lt;&gt;"Completed","Not yet completed",IF(J939="","Missing review date",IF(J939&lt;TODAY(),"Review overdue",IF(J939&lt;=TODAY()+30,"Review within 30 days","Scheduled")))))</f>
        <v/>
      </c>
      <c r="W939" s="8">
        <f>IF(OR(A939="",F939&lt;&gt;"Active"),"",IF(K939="No","Not required",IF(K939&lt;&gt;"Yes","Check requirement",IF(L939="Further support needed","Competence concern",IF(L939="Competence confirmed","Confirmed",IF(M939="","Missing assessment due",IF(M939&lt;TODAY(),"Assessment overdue","Assessment outstanding")))))))</f>
        <v/>
      </c>
      <c r="X939" s="8">
        <f>IF(OR(A939="",F939&lt;&gt;"Active"),"",IF(T939="Closed","Closed",IF(AND(T939="Not needed",Q939="",R939="",S939=""),"No action",IF(OR(Q939="",R939="",S939="",T939&lt;&gt;"Open"),"Check action details",IF(S939&lt;TODAY(),"Action overdue","Action open")))))</f>
        <v/>
      </c>
      <c r="Y939" s="8">
        <f>IF(COUNTA(A939:T939)=0,"",IF(F939="Archived","Archived",IF(OR(A939="",B939="",C939="",D939="",E939="",F939&lt;&gt;"Active",COUNTIF(Roles,B939)=0,COUNTIF(Branches,C939)=0,COUNTIF(LearningStatuses,G939)=0,COUNTIF(AssessmentRequired,K939)=0,COUNTIF(AssessmentStatuses,L939)=0,COUNTIF(ActionStatuses,T939)=0,AND(H939&lt;&gt;"",NOT(ISNUMBER(H939))),AND(I939&lt;&gt;"",OR(NOT(ISNUMBER(I939)),I939&gt;TODAY())),AND(J939&lt;&gt;"",NOT(ISNUMBER(J939))),AND(M939&lt;&gt;"",NOT(ISNUMBER(M939))),AND(N939&lt;&gt;"",OR(NOT(ISNUMBER(N939)),N939&gt;TODAY())),AND(S939&lt;&gt;"",NOT(ISNUMBER(S939))),AND(G939="Completed",OR(I939="",P939="",J939="")),AND(G939&lt;&gt;"Completed",OR(I939&lt;&gt;"",H939="")),AND(K939="No",L939&lt;&gt;"Not required"),AND(K939="Yes",OR(L939="Not required",AND(L939&lt;&gt;"Competence confirmed",M939=""))),AND(OR(L939="Competence confirmed",L939="Further support needed"),OR(N939="",O939="",P939="")),AND(L939="Further support needed",T939&lt;&gt;"Open"),X939="Check action details",AND(T939="Closed",OR(Q939="",R939="",P939=""))),"Check required fields/dates","Recorded - verify evidence")))</f>
        <v/>
      </c>
    </row>
    <row r="940" spans="1:25" ht="32" customHeight="1">
      <c r="A940" s="6"/>
      <c r="B940" s="6"/>
      <c r="C940" s="6"/>
      <c r="D940" s="6"/>
      <c r="E940" s="6"/>
      <c r="F940" s="6"/>
      <c r="G940" s="6"/>
      <c r="H940" s="7"/>
      <c r="I940" s="7"/>
      <c r="J940" s="7"/>
      <c r="K940" s="6"/>
      <c r="L940" s="6"/>
      <c r="M940" s="7"/>
      <c r="N940" s="7"/>
      <c r="O940" s="6"/>
      <c r="P940" s="6"/>
      <c r="Q940" s="6"/>
      <c r="R940" s="6"/>
      <c r="S940" s="7"/>
      <c r="T940" s="6"/>
      <c r="U940" s="8">
        <f>IF(OR(A940="",F940&lt;&gt;"Active"),"",IF(G940="Completed","Completed",IF(H940="","Missing deadline",IF(H940&lt;TODAY(),"Overdue learning",IF(H940&lt;=TODAY()+30,"Due within 30 days","Scheduled")))))</f>
        <v/>
      </c>
      <c r="V940" s="8">
        <f>IF(OR(A940="",F940&lt;&gt;"Active"),"",IF(G940&lt;&gt;"Completed","Not yet completed",IF(J940="","Missing review date",IF(J940&lt;TODAY(),"Review overdue",IF(J940&lt;=TODAY()+30,"Review within 30 days","Scheduled")))))</f>
        <v/>
      </c>
      <c r="W940" s="8">
        <f>IF(OR(A940="",F940&lt;&gt;"Active"),"",IF(K940="No","Not required",IF(K940&lt;&gt;"Yes","Check requirement",IF(L940="Further support needed","Competence concern",IF(L940="Competence confirmed","Confirmed",IF(M940="","Missing assessment due",IF(M940&lt;TODAY(),"Assessment overdue","Assessment outstanding")))))))</f>
        <v/>
      </c>
      <c r="X940" s="8">
        <f>IF(OR(A940="",F940&lt;&gt;"Active"),"",IF(T940="Closed","Closed",IF(AND(T940="Not needed",Q940="",R940="",S940=""),"No action",IF(OR(Q940="",R940="",S940="",T940&lt;&gt;"Open"),"Check action details",IF(S940&lt;TODAY(),"Action overdue","Action open")))))</f>
        <v/>
      </c>
      <c r="Y940" s="8">
        <f>IF(COUNTA(A940:T940)=0,"",IF(F940="Archived","Archived",IF(OR(A940="",B940="",C940="",D940="",E940="",F940&lt;&gt;"Active",COUNTIF(Roles,B940)=0,COUNTIF(Branches,C940)=0,COUNTIF(LearningStatuses,G940)=0,COUNTIF(AssessmentRequired,K940)=0,COUNTIF(AssessmentStatuses,L940)=0,COUNTIF(ActionStatuses,T940)=0,AND(H940&lt;&gt;"",NOT(ISNUMBER(H940))),AND(I940&lt;&gt;"",OR(NOT(ISNUMBER(I940)),I940&gt;TODAY())),AND(J940&lt;&gt;"",NOT(ISNUMBER(J940))),AND(M940&lt;&gt;"",NOT(ISNUMBER(M940))),AND(N940&lt;&gt;"",OR(NOT(ISNUMBER(N940)),N940&gt;TODAY())),AND(S940&lt;&gt;"",NOT(ISNUMBER(S940))),AND(G940="Completed",OR(I940="",P940="",J940="")),AND(G940&lt;&gt;"Completed",OR(I940&lt;&gt;"",H940="")),AND(K940="No",L940&lt;&gt;"Not required"),AND(K940="Yes",OR(L940="Not required",AND(L940&lt;&gt;"Competence confirmed",M940=""))),AND(OR(L940="Competence confirmed",L940="Further support needed"),OR(N940="",O940="",P940="")),AND(L940="Further support needed",T940&lt;&gt;"Open"),X940="Check action details",AND(T940="Closed",OR(Q940="",R940="",P940=""))),"Check required fields/dates","Recorded - verify evidence")))</f>
        <v/>
      </c>
    </row>
    <row r="941" spans="1:25" ht="32" customHeight="1">
      <c r="A941" s="6"/>
      <c r="B941" s="6"/>
      <c r="C941" s="6"/>
      <c r="D941" s="6"/>
      <c r="E941" s="6"/>
      <c r="F941" s="6"/>
      <c r="G941" s="6"/>
      <c r="H941" s="7"/>
      <c r="I941" s="7"/>
      <c r="J941" s="7"/>
      <c r="K941" s="6"/>
      <c r="L941" s="6"/>
      <c r="M941" s="7"/>
      <c r="N941" s="7"/>
      <c r="O941" s="6"/>
      <c r="P941" s="6"/>
      <c r="Q941" s="6"/>
      <c r="R941" s="6"/>
      <c r="S941" s="7"/>
      <c r="T941" s="6"/>
      <c r="U941" s="8">
        <f>IF(OR(A941="",F941&lt;&gt;"Active"),"",IF(G941="Completed","Completed",IF(H941="","Missing deadline",IF(H941&lt;TODAY(),"Overdue learning",IF(H941&lt;=TODAY()+30,"Due within 30 days","Scheduled")))))</f>
        <v/>
      </c>
      <c r="V941" s="8">
        <f>IF(OR(A941="",F941&lt;&gt;"Active"),"",IF(G941&lt;&gt;"Completed","Not yet completed",IF(J941="","Missing review date",IF(J941&lt;TODAY(),"Review overdue",IF(J941&lt;=TODAY()+30,"Review within 30 days","Scheduled")))))</f>
        <v/>
      </c>
      <c r="W941" s="8">
        <f>IF(OR(A941="",F941&lt;&gt;"Active"),"",IF(K941="No","Not required",IF(K941&lt;&gt;"Yes","Check requirement",IF(L941="Further support needed","Competence concern",IF(L941="Competence confirmed","Confirmed",IF(M941="","Missing assessment due",IF(M941&lt;TODAY(),"Assessment overdue","Assessment outstanding")))))))</f>
        <v/>
      </c>
      <c r="X941" s="8">
        <f>IF(OR(A941="",F941&lt;&gt;"Active"),"",IF(T941="Closed","Closed",IF(AND(T941="Not needed",Q941="",R941="",S941=""),"No action",IF(OR(Q941="",R941="",S941="",T941&lt;&gt;"Open"),"Check action details",IF(S941&lt;TODAY(),"Action overdue","Action open")))))</f>
        <v/>
      </c>
      <c r="Y941" s="8">
        <f>IF(COUNTA(A941:T941)=0,"",IF(F941="Archived","Archived",IF(OR(A941="",B941="",C941="",D941="",E941="",F941&lt;&gt;"Active",COUNTIF(Roles,B941)=0,COUNTIF(Branches,C941)=0,COUNTIF(LearningStatuses,G941)=0,COUNTIF(AssessmentRequired,K941)=0,COUNTIF(AssessmentStatuses,L941)=0,COUNTIF(ActionStatuses,T941)=0,AND(H941&lt;&gt;"",NOT(ISNUMBER(H941))),AND(I941&lt;&gt;"",OR(NOT(ISNUMBER(I941)),I941&gt;TODAY())),AND(J941&lt;&gt;"",NOT(ISNUMBER(J941))),AND(M941&lt;&gt;"",NOT(ISNUMBER(M941))),AND(N941&lt;&gt;"",OR(NOT(ISNUMBER(N941)),N941&gt;TODAY())),AND(S941&lt;&gt;"",NOT(ISNUMBER(S941))),AND(G941="Completed",OR(I941="",P941="",J941="")),AND(G941&lt;&gt;"Completed",OR(I941&lt;&gt;"",H941="")),AND(K941="No",L941&lt;&gt;"Not required"),AND(K941="Yes",OR(L941="Not required",AND(L941&lt;&gt;"Competence confirmed",M941=""))),AND(OR(L941="Competence confirmed",L941="Further support needed"),OR(N941="",O941="",P941="")),AND(L941="Further support needed",T941&lt;&gt;"Open"),X941="Check action details",AND(T941="Closed",OR(Q941="",R941="",P941=""))),"Check required fields/dates","Recorded - verify evidence")))</f>
        <v/>
      </c>
    </row>
    <row r="942" spans="1:25" ht="32" customHeight="1">
      <c r="A942" s="6"/>
      <c r="B942" s="6"/>
      <c r="C942" s="6"/>
      <c r="D942" s="6"/>
      <c r="E942" s="6"/>
      <c r="F942" s="6"/>
      <c r="G942" s="6"/>
      <c r="H942" s="7"/>
      <c r="I942" s="7"/>
      <c r="J942" s="7"/>
      <c r="K942" s="6"/>
      <c r="L942" s="6"/>
      <c r="M942" s="7"/>
      <c r="N942" s="7"/>
      <c r="O942" s="6"/>
      <c r="P942" s="6"/>
      <c r="Q942" s="6"/>
      <c r="R942" s="6"/>
      <c r="S942" s="7"/>
      <c r="T942" s="6"/>
      <c r="U942" s="8">
        <f>IF(OR(A942="",F942&lt;&gt;"Active"),"",IF(G942="Completed","Completed",IF(H942="","Missing deadline",IF(H942&lt;TODAY(),"Overdue learning",IF(H942&lt;=TODAY()+30,"Due within 30 days","Scheduled")))))</f>
        <v/>
      </c>
      <c r="V942" s="8">
        <f>IF(OR(A942="",F942&lt;&gt;"Active"),"",IF(G942&lt;&gt;"Completed","Not yet completed",IF(J942="","Missing review date",IF(J942&lt;TODAY(),"Review overdue",IF(J942&lt;=TODAY()+30,"Review within 30 days","Scheduled")))))</f>
        <v/>
      </c>
      <c r="W942" s="8">
        <f>IF(OR(A942="",F942&lt;&gt;"Active"),"",IF(K942="No","Not required",IF(K942&lt;&gt;"Yes","Check requirement",IF(L942="Further support needed","Competence concern",IF(L942="Competence confirmed","Confirmed",IF(M942="","Missing assessment due",IF(M942&lt;TODAY(),"Assessment overdue","Assessment outstanding")))))))</f>
        <v/>
      </c>
      <c r="X942" s="8">
        <f>IF(OR(A942="",F942&lt;&gt;"Active"),"",IF(T942="Closed","Closed",IF(AND(T942="Not needed",Q942="",R942="",S942=""),"No action",IF(OR(Q942="",R942="",S942="",T942&lt;&gt;"Open"),"Check action details",IF(S942&lt;TODAY(),"Action overdue","Action open")))))</f>
        <v/>
      </c>
      <c r="Y942" s="8">
        <f>IF(COUNTA(A942:T942)=0,"",IF(F942="Archived","Archived",IF(OR(A942="",B942="",C942="",D942="",E942="",F942&lt;&gt;"Active",COUNTIF(Roles,B942)=0,COUNTIF(Branches,C942)=0,COUNTIF(LearningStatuses,G942)=0,COUNTIF(AssessmentRequired,K942)=0,COUNTIF(AssessmentStatuses,L942)=0,COUNTIF(ActionStatuses,T942)=0,AND(H942&lt;&gt;"",NOT(ISNUMBER(H942))),AND(I942&lt;&gt;"",OR(NOT(ISNUMBER(I942)),I942&gt;TODAY())),AND(J942&lt;&gt;"",NOT(ISNUMBER(J942))),AND(M942&lt;&gt;"",NOT(ISNUMBER(M942))),AND(N942&lt;&gt;"",OR(NOT(ISNUMBER(N942)),N942&gt;TODAY())),AND(S942&lt;&gt;"",NOT(ISNUMBER(S942))),AND(G942="Completed",OR(I942="",P942="",J942="")),AND(G942&lt;&gt;"Completed",OR(I942&lt;&gt;"",H942="")),AND(K942="No",L942&lt;&gt;"Not required"),AND(K942="Yes",OR(L942="Not required",AND(L942&lt;&gt;"Competence confirmed",M942=""))),AND(OR(L942="Competence confirmed",L942="Further support needed"),OR(N942="",O942="",P942="")),AND(L942="Further support needed",T942&lt;&gt;"Open"),X942="Check action details",AND(T942="Closed",OR(Q942="",R942="",P942=""))),"Check required fields/dates","Recorded - verify evidence")))</f>
        <v/>
      </c>
    </row>
    <row r="943" spans="1:25" ht="32" customHeight="1">
      <c r="A943" s="6"/>
      <c r="B943" s="6"/>
      <c r="C943" s="6"/>
      <c r="D943" s="6"/>
      <c r="E943" s="6"/>
      <c r="F943" s="6"/>
      <c r="G943" s="6"/>
      <c r="H943" s="7"/>
      <c r="I943" s="7"/>
      <c r="J943" s="7"/>
      <c r="K943" s="6"/>
      <c r="L943" s="6"/>
      <c r="M943" s="7"/>
      <c r="N943" s="7"/>
      <c r="O943" s="6"/>
      <c r="P943" s="6"/>
      <c r="Q943" s="6"/>
      <c r="R943" s="6"/>
      <c r="S943" s="7"/>
      <c r="T943" s="6"/>
      <c r="U943" s="8">
        <f>IF(OR(A943="",F943&lt;&gt;"Active"),"",IF(G943="Completed","Completed",IF(H943="","Missing deadline",IF(H943&lt;TODAY(),"Overdue learning",IF(H943&lt;=TODAY()+30,"Due within 30 days","Scheduled")))))</f>
        <v/>
      </c>
      <c r="V943" s="8">
        <f>IF(OR(A943="",F943&lt;&gt;"Active"),"",IF(G943&lt;&gt;"Completed","Not yet completed",IF(J943="","Missing review date",IF(J943&lt;TODAY(),"Review overdue",IF(J943&lt;=TODAY()+30,"Review within 30 days","Scheduled")))))</f>
        <v/>
      </c>
      <c r="W943" s="8">
        <f>IF(OR(A943="",F943&lt;&gt;"Active"),"",IF(K943="No","Not required",IF(K943&lt;&gt;"Yes","Check requirement",IF(L943="Further support needed","Competence concern",IF(L943="Competence confirmed","Confirmed",IF(M943="","Missing assessment due",IF(M943&lt;TODAY(),"Assessment overdue","Assessment outstanding")))))))</f>
        <v/>
      </c>
      <c r="X943" s="8">
        <f>IF(OR(A943="",F943&lt;&gt;"Active"),"",IF(T943="Closed","Closed",IF(AND(T943="Not needed",Q943="",R943="",S943=""),"No action",IF(OR(Q943="",R943="",S943="",T943&lt;&gt;"Open"),"Check action details",IF(S943&lt;TODAY(),"Action overdue","Action open")))))</f>
        <v/>
      </c>
      <c r="Y943" s="8">
        <f>IF(COUNTA(A943:T943)=0,"",IF(F943="Archived","Archived",IF(OR(A943="",B943="",C943="",D943="",E943="",F943&lt;&gt;"Active",COUNTIF(Roles,B943)=0,COUNTIF(Branches,C943)=0,COUNTIF(LearningStatuses,G943)=0,COUNTIF(AssessmentRequired,K943)=0,COUNTIF(AssessmentStatuses,L943)=0,COUNTIF(ActionStatuses,T943)=0,AND(H943&lt;&gt;"",NOT(ISNUMBER(H943))),AND(I943&lt;&gt;"",OR(NOT(ISNUMBER(I943)),I943&gt;TODAY())),AND(J943&lt;&gt;"",NOT(ISNUMBER(J943))),AND(M943&lt;&gt;"",NOT(ISNUMBER(M943))),AND(N943&lt;&gt;"",OR(NOT(ISNUMBER(N943)),N943&gt;TODAY())),AND(S943&lt;&gt;"",NOT(ISNUMBER(S943))),AND(G943="Completed",OR(I943="",P943="",J943="")),AND(G943&lt;&gt;"Completed",OR(I943&lt;&gt;"",H943="")),AND(K943="No",L943&lt;&gt;"Not required"),AND(K943="Yes",OR(L943="Not required",AND(L943&lt;&gt;"Competence confirmed",M943=""))),AND(OR(L943="Competence confirmed",L943="Further support needed"),OR(N943="",O943="",P943="")),AND(L943="Further support needed",T943&lt;&gt;"Open"),X943="Check action details",AND(T943="Closed",OR(Q943="",R943="",P943=""))),"Check required fields/dates","Recorded - verify evidence")))</f>
        <v/>
      </c>
    </row>
    <row r="944" spans="1:25" ht="32" customHeight="1">
      <c r="A944" s="6"/>
      <c r="B944" s="6"/>
      <c r="C944" s="6"/>
      <c r="D944" s="6"/>
      <c r="E944" s="6"/>
      <c r="F944" s="6"/>
      <c r="G944" s="6"/>
      <c r="H944" s="7"/>
      <c r="I944" s="7"/>
      <c r="J944" s="7"/>
      <c r="K944" s="6"/>
      <c r="L944" s="6"/>
      <c r="M944" s="7"/>
      <c r="N944" s="7"/>
      <c r="O944" s="6"/>
      <c r="P944" s="6"/>
      <c r="Q944" s="6"/>
      <c r="R944" s="6"/>
      <c r="S944" s="7"/>
      <c r="T944" s="6"/>
      <c r="U944" s="8">
        <f>IF(OR(A944="",F944&lt;&gt;"Active"),"",IF(G944="Completed","Completed",IF(H944="","Missing deadline",IF(H944&lt;TODAY(),"Overdue learning",IF(H944&lt;=TODAY()+30,"Due within 30 days","Scheduled")))))</f>
        <v/>
      </c>
      <c r="V944" s="8">
        <f>IF(OR(A944="",F944&lt;&gt;"Active"),"",IF(G944&lt;&gt;"Completed","Not yet completed",IF(J944="","Missing review date",IF(J944&lt;TODAY(),"Review overdue",IF(J944&lt;=TODAY()+30,"Review within 30 days","Scheduled")))))</f>
        <v/>
      </c>
      <c r="W944" s="8">
        <f>IF(OR(A944="",F944&lt;&gt;"Active"),"",IF(K944="No","Not required",IF(K944&lt;&gt;"Yes","Check requirement",IF(L944="Further support needed","Competence concern",IF(L944="Competence confirmed","Confirmed",IF(M944="","Missing assessment due",IF(M944&lt;TODAY(),"Assessment overdue","Assessment outstanding")))))))</f>
        <v/>
      </c>
      <c r="X944" s="8">
        <f>IF(OR(A944="",F944&lt;&gt;"Active"),"",IF(T944="Closed","Closed",IF(AND(T944="Not needed",Q944="",R944="",S944=""),"No action",IF(OR(Q944="",R944="",S944="",T944&lt;&gt;"Open"),"Check action details",IF(S944&lt;TODAY(),"Action overdue","Action open")))))</f>
        <v/>
      </c>
      <c r="Y944" s="8">
        <f>IF(COUNTA(A944:T944)=0,"",IF(F944="Archived","Archived",IF(OR(A944="",B944="",C944="",D944="",E944="",F944&lt;&gt;"Active",COUNTIF(Roles,B944)=0,COUNTIF(Branches,C944)=0,COUNTIF(LearningStatuses,G944)=0,COUNTIF(AssessmentRequired,K944)=0,COUNTIF(AssessmentStatuses,L944)=0,COUNTIF(ActionStatuses,T944)=0,AND(H944&lt;&gt;"",NOT(ISNUMBER(H944))),AND(I944&lt;&gt;"",OR(NOT(ISNUMBER(I944)),I944&gt;TODAY())),AND(J944&lt;&gt;"",NOT(ISNUMBER(J944))),AND(M944&lt;&gt;"",NOT(ISNUMBER(M944))),AND(N944&lt;&gt;"",OR(NOT(ISNUMBER(N944)),N944&gt;TODAY())),AND(S944&lt;&gt;"",NOT(ISNUMBER(S944))),AND(G944="Completed",OR(I944="",P944="",J944="")),AND(G944&lt;&gt;"Completed",OR(I944&lt;&gt;"",H944="")),AND(K944="No",L944&lt;&gt;"Not required"),AND(K944="Yes",OR(L944="Not required",AND(L944&lt;&gt;"Competence confirmed",M944=""))),AND(OR(L944="Competence confirmed",L944="Further support needed"),OR(N944="",O944="",P944="")),AND(L944="Further support needed",T944&lt;&gt;"Open"),X944="Check action details",AND(T944="Closed",OR(Q944="",R944="",P944=""))),"Check required fields/dates","Recorded - verify evidence")))</f>
        <v/>
      </c>
    </row>
    <row r="945" spans="1:25" ht="32" customHeight="1">
      <c r="A945" s="6"/>
      <c r="B945" s="6"/>
      <c r="C945" s="6"/>
      <c r="D945" s="6"/>
      <c r="E945" s="6"/>
      <c r="F945" s="6"/>
      <c r="G945" s="6"/>
      <c r="H945" s="7"/>
      <c r="I945" s="7"/>
      <c r="J945" s="7"/>
      <c r="K945" s="6"/>
      <c r="L945" s="6"/>
      <c r="M945" s="7"/>
      <c r="N945" s="7"/>
      <c r="O945" s="6"/>
      <c r="P945" s="6"/>
      <c r="Q945" s="6"/>
      <c r="R945" s="6"/>
      <c r="S945" s="7"/>
      <c r="T945" s="6"/>
      <c r="U945" s="8">
        <f>IF(OR(A945="",F945&lt;&gt;"Active"),"",IF(G945="Completed","Completed",IF(H945="","Missing deadline",IF(H945&lt;TODAY(),"Overdue learning",IF(H945&lt;=TODAY()+30,"Due within 30 days","Scheduled")))))</f>
        <v/>
      </c>
      <c r="V945" s="8">
        <f>IF(OR(A945="",F945&lt;&gt;"Active"),"",IF(G945&lt;&gt;"Completed","Not yet completed",IF(J945="","Missing review date",IF(J945&lt;TODAY(),"Review overdue",IF(J945&lt;=TODAY()+30,"Review within 30 days","Scheduled")))))</f>
        <v/>
      </c>
      <c r="W945" s="8">
        <f>IF(OR(A945="",F945&lt;&gt;"Active"),"",IF(K945="No","Not required",IF(K945&lt;&gt;"Yes","Check requirement",IF(L945="Further support needed","Competence concern",IF(L945="Competence confirmed","Confirmed",IF(M945="","Missing assessment due",IF(M945&lt;TODAY(),"Assessment overdue","Assessment outstanding")))))))</f>
        <v/>
      </c>
      <c r="X945" s="8">
        <f>IF(OR(A945="",F945&lt;&gt;"Active"),"",IF(T945="Closed","Closed",IF(AND(T945="Not needed",Q945="",R945="",S945=""),"No action",IF(OR(Q945="",R945="",S945="",T945&lt;&gt;"Open"),"Check action details",IF(S945&lt;TODAY(),"Action overdue","Action open")))))</f>
        <v/>
      </c>
      <c r="Y945" s="8">
        <f>IF(COUNTA(A945:T945)=0,"",IF(F945="Archived","Archived",IF(OR(A945="",B945="",C945="",D945="",E945="",F945&lt;&gt;"Active",COUNTIF(Roles,B945)=0,COUNTIF(Branches,C945)=0,COUNTIF(LearningStatuses,G945)=0,COUNTIF(AssessmentRequired,K945)=0,COUNTIF(AssessmentStatuses,L945)=0,COUNTIF(ActionStatuses,T945)=0,AND(H945&lt;&gt;"",NOT(ISNUMBER(H945))),AND(I945&lt;&gt;"",OR(NOT(ISNUMBER(I945)),I945&gt;TODAY())),AND(J945&lt;&gt;"",NOT(ISNUMBER(J945))),AND(M945&lt;&gt;"",NOT(ISNUMBER(M945))),AND(N945&lt;&gt;"",OR(NOT(ISNUMBER(N945)),N945&gt;TODAY())),AND(S945&lt;&gt;"",NOT(ISNUMBER(S945))),AND(G945="Completed",OR(I945="",P945="",J945="")),AND(G945&lt;&gt;"Completed",OR(I945&lt;&gt;"",H945="")),AND(K945="No",L945&lt;&gt;"Not required"),AND(K945="Yes",OR(L945="Not required",AND(L945&lt;&gt;"Competence confirmed",M945=""))),AND(OR(L945="Competence confirmed",L945="Further support needed"),OR(N945="",O945="",P945="")),AND(L945="Further support needed",T945&lt;&gt;"Open"),X945="Check action details",AND(T945="Closed",OR(Q945="",R945="",P945=""))),"Check required fields/dates","Recorded - verify evidence")))</f>
        <v/>
      </c>
    </row>
    <row r="946" spans="1:25" ht="32" customHeight="1">
      <c r="A946" s="6"/>
      <c r="B946" s="6"/>
      <c r="C946" s="6"/>
      <c r="D946" s="6"/>
      <c r="E946" s="6"/>
      <c r="F946" s="6"/>
      <c r="G946" s="6"/>
      <c r="H946" s="7"/>
      <c r="I946" s="7"/>
      <c r="J946" s="7"/>
      <c r="K946" s="6"/>
      <c r="L946" s="6"/>
      <c r="M946" s="7"/>
      <c r="N946" s="7"/>
      <c r="O946" s="6"/>
      <c r="P946" s="6"/>
      <c r="Q946" s="6"/>
      <c r="R946" s="6"/>
      <c r="S946" s="7"/>
      <c r="T946" s="6"/>
      <c r="U946" s="8">
        <f>IF(OR(A946="",F946&lt;&gt;"Active"),"",IF(G946="Completed","Completed",IF(H946="","Missing deadline",IF(H946&lt;TODAY(),"Overdue learning",IF(H946&lt;=TODAY()+30,"Due within 30 days","Scheduled")))))</f>
        <v/>
      </c>
      <c r="V946" s="8">
        <f>IF(OR(A946="",F946&lt;&gt;"Active"),"",IF(G946&lt;&gt;"Completed","Not yet completed",IF(J946="","Missing review date",IF(J946&lt;TODAY(),"Review overdue",IF(J946&lt;=TODAY()+30,"Review within 30 days","Scheduled")))))</f>
        <v/>
      </c>
      <c r="W946" s="8">
        <f>IF(OR(A946="",F946&lt;&gt;"Active"),"",IF(K946="No","Not required",IF(K946&lt;&gt;"Yes","Check requirement",IF(L946="Further support needed","Competence concern",IF(L946="Competence confirmed","Confirmed",IF(M946="","Missing assessment due",IF(M946&lt;TODAY(),"Assessment overdue","Assessment outstanding")))))))</f>
        <v/>
      </c>
      <c r="X946" s="8">
        <f>IF(OR(A946="",F946&lt;&gt;"Active"),"",IF(T946="Closed","Closed",IF(AND(T946="Not needed",Q946="",R946="",S946=""),"No action",IF(OR(Q946="",R946="",S946="",T946&lt;&gt;"Open"),"Check action details",IF(S946&lt;TODAY(),"Action overdue","Action open")))))</f>
        <v/>
      </c>
      <c r="Y946" s="8">
        <f>IF(COUNTA(A946:T946)=0,"",IF(F946="Archived","Archived",IF(OR(A946="",B946="",C946="",D946="",E946="",F946&lt;&gt;"Active",COUNTIF(Roles,B946)=0,COUNTIF(Branches,C946)=0,COUNTIF(LearningStatuses,G946)=0,COUNTIF(AssessmentRequired,K946)=0,COUNTIF(AssessmentStatuses,L946)=0,COUNTIF(ActionStatuses,T946)=0,AND(H946&lt;&gt;"",NOT(ISNUMBER(H946))),AND(I946&lt;&gt;"",OR(NOT(ISNUMBER(I946)),I946&gt;TODAY())),AND(J946&lt;&gt;"",NOT(ISNUMBER(J946))),AND(M946&lt;&gt;"",NOT(ISNUMBER(M946))),AND(N946&lt;&gt;"",OR(NOT(ISNUMBER(N946)),N946&gt;TODAY())),AND(S946&lt;&gt;"",NOT(ISNUMBER(S946))),AND(G946="Completed",OR(I946="",P946="",J946="")),AND(G946&lt;&gt;"Completed",OR(I946&lt;&gt;"",H946="")),AND(K946="No",L946&lt;&gt;"Not required"),AND(K946="Yes",OR(L946="Not required",AND(L946&lt;&gt;"Competence confirmed",M946=""))),AND(OR(L946="Competence confirmed",L946="Further support needed"),OR(N946="",O946="",P946="")),AND(L946="Further support needed",T946&lt;&gt;"Open"),X946="Check action details",AND(T946="Closed",OR(Q946="",R946="",P946=""))),"Check required fields/dates","Recorded - verify evidence")))</f>
        <v/>
      </c>
    </row>
    <row r="947" spans="1:25" ht="32" customHeight="1">
      <c r="A947" s="6"/>
      <c r="B947" s="6"/>
      <c r="C947" s="6"/>
      <c r="D947" s="6"/>
      <c r="E947" s="6"/>
      <c r="F947" s="6"/>
      <c r="G947" s="6"/>
      <c r="H947" s="7"/>
      <c r="I947" s="7"/>
      <c r="J947" s="7"/>
      <c r="K947" s="6"/>
      <c r="L947" s="6"/>
      <c r="M947" s="7"/>
      <c r="N947" s="7"/>
      <c r="O947" s="6"/>
      <c r="P947" s="6"/>
      <c r="Q947" s="6"/>
      <c r="R947" s="6"/>
      <c r="S947" s="7"/>
      <c r="T947" s="6"/>
      <c r="U947" s="8">
        <f>IF(OR(A947="",F947&lt;&gt;"Active"),"",IF(G947="Completed","Completed",IF(H947="","Missing deadline",IF(H947&lt;TODAY(),"Overdue learning",IF(H947&lt;=TODAY()+30,"Due within 30 days","Scheduled")))))</f>
        <v/>
      </c>
      <c r="V947" s="8">
        <f>IF(OR(A947="",F947&lt;&gt;"Active"),"",IF(G947&lt;&gt;"Completed","Not yet completed",IF(J947="","Missing review date",IF(J947&lt;TODAY(),"Review overdue",IF(J947&lt;=TODAY()+30,"Review within 30 days","Scheduled")))))</f>
        <v/>
      </c>
      <c r="W947" s="8">
        <f>IF(OR(A947="",F947&lt;&gt;"Active"),"",IF(K947="No","Not required",IF(K947&lt;&gt;"Yes","Check requirement",IF(L947="Further support needed","Competence concern",IF(L947="Competence confirmed","Confirmed",IF(M947="","Missing assessment due",IF(M947&lt;TODAY(),"Assessment overdue","Assessment outstanding")))))))</f>
        <v/>
      </c>
      <c r="X947" s="8">
        <f>IF(OR(A947="",F947&lt;&gt;"Active"),"",IF(T947="Closed","Closed",IF(AND(T947="Not needed",Q947="",R947="",S947=""),"No action",IF(OR(Q947="",R947="",S947="",T947&lt;&gt;"Open"),"Check action details",IF(S947&lt;TODAY(),"Action overdue","Action open")))))</f>
        <v/>
      </c>
      <c r="Y947" s="8">
        <f>IF(COUNTA(A947:T947)=0,"",IF(F947="Archived","Archived",IF(OR(A947="",B947="",C947="",D947="",E947="",F947&lt;&gt;"Active",COUNTIF(Roles,B947)=0,COUNTIF(Branches,C947)=0,COUNTIF(LearningStatuses,G947)=0,COUNTIF(AssessmentRequired,K947)=0,COUNTIF(AssessmentStatuses,L947)=0,COUNTIF(ActionStatuses,T947)=0,AND(H947&lt;&gt;"",NOT(ISNUMBER(H947))),AND(I947&lt;&gt;"",OR(NOT(ISNUMBER(I947)),I947&gt;TODAY())),AND(J947&lt;&gt;"",NOT(ISNUMBER(J947))),AND(M947&lt;&gt;"",NOT(ISNUMBER(M947))),AND(N947&lt;&gt;"",OR(NOT(ISNUMBER(N947)),N947&gt;TODAY())),AND(S947&lt;&gt;"",NOT(ISNUMBER(S947))),AND(G947="Completed",OR(I947="",P947="",J947="")),AND(G947&lt;&gt;"Completed",OR(I947&lt;&gt;"",H947="")),AND(K947="No",L947&lt;&gt;"Not required"),AND(K947="Yes",OR(L947="Not required",AND(L947&lt;&gt;"Competence confirmed",M947=""))),AND(OR(L947="Competence confirmed",L947="Further support needed"),OR(N947="",O947="",P947="")),AND(L947="Further support needed",T947&lt;&gt;"Open"),X947="Check action details",AND(T947="Closed",OR(Q947="",R947="",P947=""))),"Check required fields/dates","Recorded - verify evidence")))</f>
        <v/>
      </c>
    </row>
    <row r="948" spans="1:25" ht="32" customHeight="1">
      <c r="A948" s="6"/>
      <c r="B948" s="6"/>
      <c r="C948" s="6"/>
      <c r="D948" s="6"/>
      <c r="E948" s="6"/>
      <c r="F948" s="6"/>
      <c r="G948" s="6"/>
      <c r="H948" s="7"/>
      <c r="I948" s="7"/>
      <c r="J948" s="7"/>
      <c r="K948" s="6"/>
      <c r="L948" s="6"/>
      <c r="M948" s="7"/>
      <c r="N948" s="7"/>
      <c r="O948" s="6"/>
      <c r="P948" s="6"/>
      <c r="Q948" s="6"/>
      <c r="R948" s="6"/>
      <c r="S948" s="7"/>
      <c r="T948" s="6"/>
      <c r="U948" s="8">
        <f>IF(OR(A948="",F948&lt;&gt;"Active"),"",IF(G948="Completed","Completed",IF(H948="","Missing deadline",IF(H948&lt;TODAY(),"Overdue learning",IF(H948&lt;=TODAY()+30,"Due within 30 days","Scheduled")))))</f>
        <v/>
      </c>
      <c r="V948" s="8">
        <f>IF(OR(A948="",F948&lt;&gt;"Active"),"",IF(G948&lt;&gt;"Completed","Not yet completed",IF(J948="","Missing review date",IF(J948&lt;TODAY(),"Review overdue",IF(J948&lt;=TODAY()+30,"Review within 30 days","Scheduled")))))</f>
        <v/>
      </c>
      <c r="W948" s="8">
        <f>IF(OR(A948="",F948&lt;&gt;"Active"),"",IF(K948="No","Not required",IF(K948&lt;&gt;"Yes","Check requirement",IF(L948="Further support needed","Competence concern",IF(L948="Competence confirmed","Confirmed",IF(M948="","Missing assessment due",IF(M948&lt;TODAY(),"Assessment overdue","Assessment outstanding")))))))</f>
        <v/>
      </c>
      <c r="X948" s="8">
        <f>IF(OR(A948="",F948&lt;&gt;"Active"),"",IF(T948="Closed","Closed",IF(AND(T948="Not needed",Q948="",R948="",S948=""),"No action",IF(OR(Q948="",R948="",S948="",T948&lt;&gt;"Open"),"Check action details",IF(S948&lt;TODAY(),"Action overdue","Action open")))))</f>
        <v/>
      </c>
      <c r="Y948" s="8">
        <f>IF(COUNTA(A948:T948)=0,"",IF(F948="Archived","Archived",IF(OR(A948="",B948="",C948="",D948="",E948="",F948&lt;&gt;"Active",COUNTIF(Roles,B948)=0,COUNTIF(Branches,C948)=0,COUNTIF(LearningStatuses,G948)=0,COUNTIF(AssessmentRequired,K948)=0,COUNTIF(AssessmentStatuses,L948)=0,COUNTIF(ActionStatuses,T948)=0,AND(H948&lt;&gt;"",NOT(ISNUMBER(H948))),AND(I948&lt;&gt;"",OR(NOT(ISNUMBER(I948)),I948&gt;TODAY())),AND(J948&lt;&gt;"",NOT(ISNUMBER(J948))),AND(M948&lt;&gt;"",NOT(ISNUMBER(M948))),AND(N948&lt;&gt;"",OR(NOT(ISNUMBER(N948)),N948&gt;TODAY())),AND(S948&lt;&gt;"",NOT(ISNUMBER(S948))),AND(G948="Completed",OR(I948="",P948="",J948="")),AND(G948&lt;&gt;"Completed",OR(I948&lt;&gt;"",H948="")),AND(K948="No",L948&lt;&gt;"Not required"),AND(K948="Yes",OR(L948="Not required",AND(L948&lt;&gt;"Competence confirmed",M948=""))),AND(OR(L948="Competence confirmed",L948="Further support needed"),OR(N948="",O948="",P948="")),AND(L948="Further support needed",T948&lt;&gt;"Open"),X948="Check action details",AND(T948="Closed",OR(Q948="",R948="",P948=""))),"Check required fields/dates","Recorded - verify evidence")))</f>
        <v/>
      </c>
    </row>
    <row r="949" spans="1:25" ht="32" customHeight="1">
      <c r="A949" s="6"/>
      <c r="B949" s="6"/>
      <c r="C949" s="6"/>
      <c r="D949" s="6"/>
      <c r="E949" s="6"/>
      <c r="F949" s="6"/>
      <c r="G949" s="6"/>
      <c r="H949" s="7"/>
      <c r="I949" s="7"/>
      <c r="J949" s="7"/>
      <c r="K949" s="6"/>
      <c r="L949" s="6"/>
      <c r="M949" s="7"/>
      <c r="N949" s="7"/>
      <c r="O949" s="6"/>
      <c r="P949" s="6"/>
      <c r="Q949" s="6"/>
      <c r="R949" s="6"/>
      <c r="S949" s="7"/>
      <c r="T949" s="6"/>
      <c r="U949" s="8">
        <f>IF(OR(A949="",F949&lt;&gt;"Active"),"",IF(G949="Completed","Completed",IF(H949="","Missing deadline",IF(H949&lt;TODAY(),"Overdue learning",IF(H949&lt;=TODAY()+30,"Due within 30 days","Scheduled")))))</f>
        <v/>
      </c>
      <c r="V949" s="8">
        <f>IF(OR(A949="",F949&lt;&gt;"Active"),"",IF(G949&lt;&gt;"Completed","Not yet completed",IF(J949="","Missing review date",IF(J949&lt;TODAY(),"Review overdue",IF(J949&lt;=TODAY()+30,"Review within 30 days","Scheduled")))))</f>
        <v/>
      </c>
      <c r="W949" s="8">
        <f>IF(OR(A949="",F949&lt;&gt;"Active"),"",IF(K949="No","Not required",IF(K949&lt;&gt;"Yes","Check requirement",IF(L949="Further support needed","Competence concern",IF(L949="Competence confirmed","Confirmed",IF(M949="","Missing assessment due",IF(M949&lt;TODAY(),"Assessment overdue","Assessment outstanding")))))))</f>
        <v/>
      </c>
      <c r="X949" s="8">
        <f>IF(OR(A949="",F949&lt;&gt;"Active"),"",IF(T949="Closed","Closed",IF(AND(T949="Not needed",Q949="",R949="",S949=""),"No action",IF(OR(Q949="",R949="",S949="",T949&lt;&gt;"Open"),"Check action details",IF(S949&lt;TODAY(),"Action overdue","Action open")))))</f>
        <v/>
      </c>
      <c r="Y949" s="8">
        <f>IF(COUNTA(A949:T949)=0,"",IF(F949="Archived","Archived",IF(OR(A949="",B949="",C949="",D949="",E949="",F949&lt;&gt;"Active",COUNTIF(Roles,B949)=0,COUNTIF(Branches,C949)=0,COUNTIF(LearningStatuses,G949)=0,COUNTIF(AssessmentRequired,K949)=0,COUNTIF(AssessmentStatuses,L949)=0,COUNTIF(ActionStatuses,T949)=0,AND(H949&lt;&gt;"",NOT(ISNUMBER(H949))),AND(I949&lt;&gt;"",OR(NOT(ISNUMBER(I949)),I949&gt;TODAY())),AND(J949&lt;&gt;"",NOT(ISNUMBER(J949))),AND(M949&lt;&gt;"",NOT(ISNUMBER(M949))),AND(N949&lt;&gt;"",OR(NOT(ISNUMBER(N949)),N949&gt;TODAY())),AND(S949&lt;&gt;"",NOT(ISNUMBER(S949))),AND(G949="Completed",OR(I949="",P949="",J949="")),AND(G949&lt;&gt;"Completed",OR(I949&lt;&gt;"",H949="")),AND(K949="No",L949&lt;&gt;"Not required"),AND(K949="Yes",OR(L949="Not required",AND(L949&lt;&gt;"Competence confirmed",M949=""))),AND(OR(L949="Competence confirmed",L949="Further support needed"),OR(N949="",O949="",P949="")),AND(L949="Further support needed",T949&lt;&gt;"Open"),X949="Check action details",AND(T949="Closed",OR(Q949="",R949="",P949=""))),"Check required fields/dates","Recorded - verify evidence")))</f>
        <v/>
      </c>
    </row>
    <row r="950" spans="1:25" ht="32" customHeight="1">
      <c r="A950" s="6"/>
      <c r="B950" s="6"/>
      <c r="C950" s="6"/>
      <c r="D950" s="6"/>
      <c r="E950" s="6"/>
      <c r="F950" s="6"/>
      <c r="G950" s="6"/>
      <c r="H950" s="7"/>
      <c r="I950" s="7"/>
      <c r="J950" s="7"/>
      <c r="K950" s="6"/>
      <c r="L950" s="6"/>
      <c r="M950" s="7"/>
      <c r="N950" s="7"/>
      <c r="O950" s="6"/>
      <c r="P950" s="6"/>
      <c r="Q950" s="6"/>
      <c r="R950" s="6"/>
      <c r="S950" s="7"/>
      <c r="T950" s="6"/>
      <c r="U950" s="8">
        <f>IF(OR(A950="",F950&lt;&gt;"Active"),"",IF(G950="Completed","Completed",IF(H950="","Missing deadline",IF(H950&lt;TODAY(),"Overdue learning",IF(H950&lt;=TODAY()+30,"Due within 30 days","Scheduled")))))</f>
        <v/>
      </c>
      <c r="V950" s="8">
        <f>IF(OR(A950="",F950&lt;&gt;"Active"),"",IF(G950&lt;&gt;"Completed","Not yet completed",IF(J950="","Missing review date",IF(J950&lt;TODAY(),"Review overdue",IF(J950&lt;=TODAY()+30,"Review within 30 days","Scheduled")))))</f>
        <v/>
      </c>
      <c r="W950" s="8">
        <f>IF(OR(A950="",F950&lt;&gt;"Active"),"",IF(K950="No","Not required",IF(K950&lt;&gt;"Yes","Check requirement",IF(L950="Further support needed","Competence concern",IF(L950="Competence confirmed","Confirmed",IF(M950="","Missing assessment due",IF(M950&lt;TODAY(),"Assessment overdue","Assessment outstanding")))))))</f>
        <v/>
      </c>
      <c r="X950" s="8">
        <f>IF(OR(A950="",F950&lt;&gt;"Active"),"",IF(T950="Closed","Closed",IF(AND(T950="Not needed",Q950="",R950="",S950=""),"No action",IF(OR(Q950="",R950="",S950="",T950&lt;&gt;"Open"),"Check action details",IF(S950&lt;TODAY(),"Action overdue","Action open")))))</f>
        <v/>
      </c>
      <c r="Y950" s="8">
        <f>IF(COUNTA(A950:T950)=0,"",IF(F950="Archived","Archived",IF(OR(A950="",B950="",C950="",D950="",E950="",F950&lt;&gt;"Active",COUNTIF(Roles,B950)=0,COUNTIF(Branches,C950)=0,COUNTIF(LearningStatuses,G950)=0,COUNTIF(AssessmentRequired,K950)=0,COUNTIF(AssessmentStatuses,L950)=0,COUNTIF(ActionStatuses,T950)=0,AND(H950&lt;&gt;"",NOT(ISNUMBER(H950))),AND(I950&lt;&gt;"",OR(NOT(ISNUMBER(I950)),I950&gt;TODAY())),AND(J950&lt;&gt;"",NOT(ISNUMBER(J950))),AND(M950&lt;&gt;"",NOT(ISNUMBER(M950))),AND(N950&lt;&gt;"",OR(NOT(ISNUMBER(N950)),N950&gt;TODAY())),AND(S950&lt;&gt;"",NOT(ISNUMBER(S950))),AND(G950="Completed",OR(I950="",P950="",J950="")),AND(G950&lt;&gt;"Completed",OR(I950&lt;&gt;"",H950="")),AND(K950="No",L950&lt;&gt;"Not required"),AND(K950="Yes",OR(L950="Not required",AND(L950&lt;&gt;"Competence confirmed",M950=""))),AND(OR(L950="Competence confirmed",L950="Further support needed"),OR(N950="",O950="",P950="")),AND(L950="Further support needed",T950&lt;&gt;"Open"),X950="Check action details",AND(T950="Closed",OR(Q950="",R950="",P950=""))),"Check required fields/dates","Recorded - verify evidence")))</f>
        <v/>
      </c>
    </row>
    <row r="951" spans="1:25" ht="32" customHeight="1">
      <c r="A951" s="6"/>
      <c r="B951" s="6"/>
      <c r="C951" s="6"/>
      <c r="D951" s="6"/>
      <c r="E951" s="6"/>
      <c r="F951" s="6"/>
      <c r="G951" s="6"/>
      <c r="H951" s="7"/>
      <c r="I951" s="7"/>
      <c r="J951" s="7"/>
      <c r="K951" s="6"/>
      <c r="L951" s="6"/>
      <c r="M951" s="7"/>
      <c r="N951" s="7"/>
      <c r="O951" s="6"/>
      <c r="P951" s="6"/>
      <c r="Q951" s="6"/>
      <c r="R951" s="6"/>
      <c r="S951" s="7"/>
      <c r="T951" s="6"/>
      <c r="U951" s="8">
        <f>IF(OR(A951="",F951&lt;&gt;"Active"),"",IF(G951="Completed","Completed",IF(H951="","Missing deadline",IF(H951&lt;TODAY(),"Overdue learning",IF(H951&lt;=TODAY()+30,"Due within 30 days","Scheduled")))))</f>
        <v/>
      </c>
      <c r="V951" s="8">
        <f>IF(OR(A951="",F951&lt;&gt;"Active"),"",IF(G951&lt;&gt;"Completed","Not yet completed",IF(J951="","Missing review date",IF(J951&lt;TODAY(),"Review overdue",IF(J951&lt;=TODAY()+30,"Review within 30 days","Scheduled")))))</f>
        <v/>
      </c>
      <c r="W951" s="8">
        <f>IF(OR(A951="",F951&lt;&gt;"Active"),"",IF(K951="No","Not required",IF(K951&lt;&gt;"Yes","Check requirement",IF(L951="Further support needed","Competence concern",IF(L951="Competence confirmed","Confirmed",IF(M951="","Missing assessment due",IF(M951&lt;TODAY(),"Assessment overdue","Assessment outstanding")))))))</f>
        <v/>
      </c>
      <c r="X951" s="8">
        <f>IF(OR(A951="",F951&lt;&gt;"Active"),"",IF(T951="Closed","Closed",IF(AND(T951="Not needed",Q951="",R951="",S951=""),"No action",IF(OR(Q951="",R951="",S951="",T951&lt;&gt;"Open"),"Check action details",IF(S951&lt;TODAY(),"Action overdue","Action open")))))</f>
        <v/>
      </c>
      <c r="Y951" s="8">
        <f>IF(COUNTA(A951:T951)=0,"",IF(F951="Archived","Archived",IF(OR(A951="",B951="",C951="",D951="",E951="",F951&lt;&gt;"Active",COUNTIF(Roles,B951)=0,COUNTIF(Branches,C951)=0,COUNTIF(LearningStatuses,G951)=0,COUNTIF(AssessmentRequired,K951)=0,COUNTIF(AssessmentStatuses,L951)=0,COUNTIF(ActionStatuses,T951)=0,AND(H951&lt;&gt;"",NOT(ISNUMBER(H951))),AND(I951&lt;&gt;"",OR(NOT(ISNUMBER(I951)),I951&gt;TODAY())),AND(J951&lt;&gt;"",NOT(ISNUMBER(J951))),AND(M951&lt;&gt;"",NOT(ISNUMBER(M951))),AND(N951&lt;&gt;"",OR(NOT(ISNUMBER(N951)),N951&gt;TODAY())),AND(S951&lt;&gt;"",NOT(ISNUMBER(S951))),AND(G951="Completed",OR(I951="",P951="",J951="")),AND(G951&lt;&gt;"Completed",OR(I951&lt;&gt;"",H951="")),AND(K951="No",L951&lt;&gt;"Not required"),AND(K951="Yes",OR(L951="Not required",AND(L951&lt;&gt;"Competence confirmed",M951=""))),AND(OR(L951="Competence confirmed",L951="Further support needed"),OR(N951="",O951="",P951="")),AND(L951="Further support needed",T951&lt;&gt;"Open"),X951="Check action details",AND(T951="Closed",OR(Q951="",R951="",P951=""))),"Check required fields/dates","Recorded - verify evidence")))</f>
        <v/>
      </c>
    </row>
    <row r="952" spans="1:25" ht="32" customHeight="1">
      <c r="A952" s="6"/>
      <c r="B952" s="6"/>
      <c r="C952" s="6"/>
      <c r="D952" s="6"/>
      <c r="E952" s="6"/>
      <c r="F952" s="6"/>
      <c r="G952" s="6"/>
      <c r="H952" s="7"/>
      <c r="I952" s="7"/>
      <c r="J952" s="7"/>
      <c r="K952" s="6"/>
      <c r="L952" s="6"/>
      <c r="M952" s="7"/>
      <c r="N952" s="7"/>
      <c r="O952" s="6"/>
      <c r="P952" s="6"/>
      <c r="Q952" s="6"/>
      <c r="R952" s="6"/>
      <c r="S952" s="7"/>
      <c r="T952" s="6"/>
      <c r="U952" s="8">
        <f>IF(OR(A952="",F952&lt;&gt;"Active"),"",IF(G952="Completed","Completed",IF(H952="","Missing deadline",IF(H952&lt;TODAY(),"Overdue learning",IF(H952&lt;=TODAY()+30,"Due within 30 days","Scheduled")))))</f>
        <v/>
      </c>
      <c r="V952" s="8">
        <f>IF(OR(A952="",F952&lt;&gt;"Active"),"",IF(G952&lt;&gt;"Completed","Not yet completed",IF(J952="","Missing review date",IF(J952&lt;TODAY(),"Review overdue",IF(J952&lt;=TODAY()+30,"Review within 30 days","Scheduled")))))</f>
        <v/>
      </c>
      <c r="W952" s="8">
        <f>IF(OR(A952="",F952&lt;&gt;"Active"),"",IF(K952="No","Not required",IF(K952&lt;&gt;"Yes","Check requirement",IF(L952="Further support needed","Competence concern",IF(L952="Competence confirmed","Confirmed",IF(M952="","Missing assessment due",IF(M952&lt;TODAY(),"Assessment overdue","Assessment outstanding")))))))</f>
        <v/>
      </c>
      <c r="X952" s="8">
        <f>IF(OR(A952="",F952&lt;&gt;"Active"),"",IF(T952="Closed","Closed",IF(AND(T952="Not needed",Q952="",R952="",S952=""),"No action",IF(OR(Q952="",R952="",S952="",T952&lt;&gt;"Open"),"Check action details",IF(S952&lt;TODAY(),"Action overdue","Action open")))))</f>
        <v/>
      </c>
      <c r="Y952" s="8">
        <f>IF(COUNTA(A952:T952)=0,"",IF(F952="Archived","Archived",IF(OR(A952="",B952="",C952="",D952="",E952="",F952&lt;&gt;"Active",COUNTIF(Roles,B952)=0,COUNTIF(Branches,C952)=0,COUNTIF(LearningStatuses,G952)=0,COUNTIF(AssessmentRequired,K952)=0,COUNTIF(AssessmentStatuses,L952)=0,COUNTIF(ActionStatuses,T952)=0,AND(H952&lt;&gt;"",NOT(ISNUMBER(H952))),AND(I952&lt;&gt;"",OR(NOT(ISNUMBER(I952)),I952&gt;TODAY())),AND(J952&lt;&gt;"",NOT(ISNUMBER(J952))),AND(M952&lt;&gt;"",NOT(ISNUMBER(M952))),AND(N952&lt;&gt;"",OR(NOT(ISNUMBER(N952)),N952&gt;TODAY())),AND(S952&lt;&gt;"",NOT(ISNUMBER(S952))),AND(G952="Completed",OR(I952="",P952="",J952="")),AND(G952&lt;&gt;"Completed",OR(I952&lt;&gt;"",H952="")),AND(K952="No",L952&lt;&gt;"Not required"),AND(K952="Yes",OR(L952="Not required",AND(L952&lt;&gt;"Competence confirmed",M952=""))),AND(OR(L952="Competence confirmed",L952="Further support needed"),OR(N952="",O952="",P952="")),AND(L952="Further support needed",T952&lt;&gt;"Open"),X952="Check action details",AND(T952="Closed",OR(Q952="",R952="",P952=""))),"Check required fields/dates","Recorded - verify evidence")))</f>
        <v/>
      </c>
    </row>
    <row r="953" spans="1:25" ht="32" customHeight="1">
      <c r="A953" s="6"/>
      <c r="B953" s="6"/>
      <c r="C953" s="6"/>
      <c r="D953" s="6"/>
      <c r="E953" s="6"/>
      <c r="F953" s="6"/>
      <c r="G953" s="6"/>
      <c r="H953" s="7"/>
      <c r="I953" s="7"/>
      <c r="J953" s="7"/>
      <c r="K953" s="6"/>
      <c r="L953" s="6"/>
      <c r="M953" s="7"/>
      <c r="N953" s="7"/>
      <c r="O953" s="6"/>
      <c r="P953" s="6"/>
      <c r="Q953" s="6"/>
      <c r="R953" s="6"/>
      <c r="S953" s="7"/>
      <c r="T953" s="6"/>
      <c r="U953" s="8">
        <f>IF(OR(A953="",F953&lt;&gt;"Active"),"",IF(G953="Completed","Completed",IF(H953="","Missing deadline",IF(H953&lt;TODAY(),"Overdue learning",IF(H953&lt;=TODAY()+30,"Due within 30 days","Scheduled")))))</f>
        <v/>
      </c>
      <c r="V953" s="8">
        <f>IF(OR(A953="",F953&lt;&gt;"Active"),"",IF(G953&lt;&gt;"Completed","Not yet completed",IF(J953="","Missing review date",IF(J953&lt;TODAY(),"Review overdue",IF(J953&lt;=TODAY()+30,"Review within 30 days","Scheduled")))))</f>
        <v/>
      </c>
      <c r="W953" s="8">
        <f>IF(OR(A953="",F953&lt;&gt;"Active"),"",IF(K953="No","Not required",IF(K953&lt;&gt;"Yes","Check requirement",IF(L953="Further support needed","Competence concern",IF(L953="Competence confirmed","Confirmed",IF(M953="","Missing assessment due",IF(M953&lt;TODAY(),"Assessment overdue","Assessment outstanding")))))))</f>
        <v/>
      </c>
      <c r="X953" s="8">
        <f>IF(OR(A953="",F953&lt;&gt;"Active"),"",IF(T953="Closed","Closed",IF(AND(T953="Not needed",Q953="",R953="",S953=""),"No action",IF(OR(Q953="",R953="",S953="",T953&lt;&gt;"Open"),"Check action details",IF(S953&lt;TODAY(),"Action overdue","Action open")))))</f>
        <v/>
      </c>
      <c r="Y953" s="8">
        <f>IF(COUNTA(A953:T953)=0,"",IF(F953="Archived","Archived",IF(OR(A953="",B953="",C953="",D953="",E953="",F953&lt;&gt;"Active",COUNTIF(Roles,B953)=0,COUNTIF(Branches,C953)=0,COUNTIF(LearningStatuses,G953)=0,COUNTIF(AssessmentRequired,K953)=0,COUNTIF(AssessmentStatuses,L953)=0,COUNTIF(ActionStatuses,T953)=0,AND(H953&lt;&gt;"",NOT(ISNUMBER(H953))),AND(I953&lt;&gt;"",OR(NOT(ISNUMBER(I953)),I953&gt;TODAY())),AND(J953&lt;&gt;"",NOT(ISNUMBER(J953))),AND(M953&lt;&gt;"",NOT(ISNUMBER(M953))),AND(N953&lt;&gt;"",OR(NOT(ISNUMBER(N953)),N953&gt;TODAY())),AND(S953&lt;&gt;"",NOT(ISNUMBER(S953))),AND(G953="Completed",OR(I953="",P953="",J953="")),AND(G953&lt;&gt;"Completed",OR(I953&lt;&gt;"",H953="")),AND(K953="No",L953&lt;&gt;"Not required"),AND(K953="Yes",OR(L953="Not required",AND(L953&lt;&gt;"Competence confirmed",M953=""))),AND(OR(L953="Competence confirmed",L953="Further support needed"),OR(N953="",O953="",P953="")),AND(L953="Further support needed",T953&lt;&gt;"Open"),X953="Check action details",AND(T953="Closed",OR(Q953="",R953="",P953=""))),"Check required fields/dates","Recorded - verify evidence")))</f>
        <v/>
      </c>
    </row>
    <row r="954" spans="1:25" ht="32" customHeight="1">
      <c r="A954" s="6"/>
      <c r="B954" s="6"/>
      <c r="C954" s="6"/>
      <c r="D954" s="6"/>
      <c r="E954" s="6"/>
      <c r="F954" s="6"/>
      <c r="G954" s="6"/>
      <c r="H954" s="7"/>
      <c r="I954" s="7"/>
      <c r="J954" s="7"/>
      <c r="K954" s="6"/>
      <c r="L954" s="6"/>
      <c r="M954" s="7"/>
      <c r="N954" s="7"/>
      <c r="O954" s="6"/>
      <c r="P954" s="6"/>
      <c r="Q954" s="6"/>
      <c r="R954" s="6"/>
      <c r="S954" s="7"/>
      <c r="T954" s="6"/>
      <c r="U954" s="8">
        <f>IF(OR(A954="",F954&lt;&gt;"Active"),"",IF(G954="Completed","Completed",IF(H954="","Missing deadline",IF(H954&lt;TODAY(),"Overdue learning",IF(H954&lt;=TODAY()+30,"Due within 30 days","Scheduled")))))</f>
        <v/>
      </c>
      <c r="V954" s="8">
        <f>IF(OR(A954="",F954&lt;&gt;"Active"),"",IF(G954&lt;&gt;"Completed","Not yet completed",IF(J954="","Missing review date",IF(J954&lt;TODAY(),"Review overdue",IF(J954&lt;=TODAY()+30,"Review within 30 days","Scheduled")))))</f>
        <v/>
      </c>
      <c r="W954" s="8">
        <f>IF(OR(A954="",F954&lt;&gt;"Active"),"",IF(K954="No","Not required",IF(K954&lt;&gt;"Yes","Check requirement",IF(L954="Further support needed","Competence concern",IF(L954="Competence confirmed","Confirmed",IF(M954="","Missing assessment due",IF(M954&lt;TODAY(),"Assessment overdue","Assessment outstanding")))))))</f>
        <v/>
      </c>
      <c r="X954" s="8">
        <f>IF(OR(A954="",F954&lt;&gt;"Active"),"",IF(T954="Closed","Closed",IF(AND(T954="Not needed",Q954="",R954="",S954=""),"No action",IF(OR(Q954="",R954="",S954="",T954&lt;&gt;"Open"),"Check action details",IF(S954&lt;TODAY(),"Action overdue","Action open")))))</f>
        <v/>
      </c>
      <c r="Y954" s="8">
        <f>IF(COUNTA(A954:T954)=0,"",IF(F954="Archived","Archived",IF(OR(A954="",B954="",C954="",D954="",E954="",F954&lt;&gt;"Active",COUNTIF(Roles,B954)=0,COUNTIF(Branches,C954)=0,COUNTIF(LearningStatuses,G954)=0,COUNTIF(AssessmentRequired,K954)=0,COUNTIF(AssessmentStatuses,L954)=0,COUNTIF(ActionStatuses,T954)=0,AND(H954&lt;&gt;"",NOT(ISNUMBER(H954))),AND(I954&lt;&gt;"",OR(NOT(ISNUMBER(I954)),I954&gt;TODAY())),AND(J954&lt;&gt;"",NOT(ISNUMBER(J954))),AND(M954&lt;&gt;"",NOT(ISNUMBER(M954))),AND(N954&lt;&gt;"",OR(NOT(ISNUMBER(N954)),N954&gt;TODAY())),AND(S954&lt;&gt;"",NOT(ISNUMBER(S954))),AND(G954="Completed",OR(I954="",P954="",J954="")),AND(G954&lt;&gt;"Completed",OR(I954&lt;&gt;"",H954="")),AND(K954="No",L954&lt;&gt;"Not required"),AND(K954="Yes",OR(L954="Not required",AND(L954&lt;&gt;"Competence confirmed",M954=""))),AND(OR(L954="Competence confirmed",L954="Further support needed"),OR(N954="",O954="",P954="")),AND(L954="Further support needed",T954&lt;&gt;"Open"),X954="Check action details",AND(T954="Closed",OR(Q954="",R954="",P954=""))),"Check required fields/dates","Recorded - verify evidence")))</f>
        <v/>
      </c>
    </row>
    <row r="955" spans="1:25" ht="32" customHeight="1">
      <c r="A955" s="6"/>
      <c r="B955" s="6"/>
      <c r="C955" s="6"/>
      <c r="D955" s="6"/>
      <c r="E955" s="6"/>
      <c r="F955" s="6"/>
      <c r="G955" s="6"/>
      <c r="H955" s="7"/>
      <c r="I955" s="7"/>
      <c r="J955" s="7"/>
      <c r="K955" s="6"/>
      <c r="L955" s="6"/>
      <c r="M955" s="7"/>
      <c r="N955" s="7"/>
      <c r="O955" s="6"/>
      <c r="P955" s="6"/>
      <c r="Q955" s="6"/>
      <c r="R955" s="6"/>
      <c r="S955" s="7"/>
      <c r="T955" s="6"/>
      <c r="U955" s="8">
        <f>IF(OR(A955="",F955&lt;&gt;"Active"),"",IF(G955="Completed","Completed",IF(H955="","Missing deadline",IF(H955&lt;TODAY(),"Overdue learning",IF(H955&lt;=TODAY()+30,"Due within 30 days","Scheduled")))))</f>
        <v/>
      </c>
      <c r="V955" s="8">
        <f>IF(OR(A955="",F955&lt;&gt;"Active"),"",IF(G955&lt;&gt;"Completed","Not yet completed",IF(J955="","Missing review date",IF(J955&lt;TODAY(),"Review overdue",IF(J955&lt;=TODAY()+30,"Review within 30 days","Scheduled")))))</f>
        <v/>
      </c>
      <c r="W955" s="8">
        <f>IF(OR(A955="",F955&lt;&gt;"Active"),"",IF(K955="No","Not required",IF(K955&lt;&gt;"Yes","Check requirement",IF(L955="Further support needed","Competence concern",IF(L955="Competence confirmed","Confirmed",IF(M955="","Missing assessment due",IF(M955&lt;TODAY(),"Assessment overdue","Assessment outstanding")))))))</f>
        <v/>
      </c>
      <c r="X955" s="8">
        <f>IF(OR(A955="",F955&lt;&gt;"Active"),"",IF(T955="Closed","Closed",IF(AND(T955="Not needed",Q955="",R955="",S955=""),"No action",IF(OR(Q955="",R955="",S955="",T955&lt;&gt;"Open"),"Check action details",IF(S955&lt;TODAY(),"Action overdue","Action open")))))</f>
        <v/>
      </c>
      <c r="Y955" s="8">
        <f>IF(COUNTA(A955:T955)=0,"",IF(F955="Archived","Archived",IF(OR(A955="",B955="",C955="",D955="",E955="",F955&lt;&gt;"Active",COUNTIF(Roles,B955)=0,COUNTIF(Branches,C955)=0,COUNTIF(LearningStatuses,G955)=0,COUNTIF(AssessmentRequired,K955)=0,COUNTIF(AssessmentStatuses,L955)=0,COUNTIF(ActionStatuses,T955)=0,AND(H955&lt;&gt;"",NOT(ISNUMBER(H955))),AND(I955&lt;&gt;"",OR(NOT(ISNUMBER(I955)),I955&gt;TODAY())),AND(J955&lt;&gt;"",NOT(ISNUMBER(J955))),AND(M955&lt;&gt;"",NOT(ISNUMBER(M955))),AND(N955&lt;&gt;"",OR(NOT(ISNUMBER(N955)),N955&gt;TODAY())),AND(S955&lt;&gt;"",NOT(ISNUMBER(S955))),AND(G955="Completed",OR(I955="",P955="",J955="")),AND(G955&lt;&gt;"Completed",OR(I955&lt;&gt;"",H955="")),AND(K955="No",L955&lt;&gt;"Not required"),AND(K955="Yes",OR(L955="Not required",AND(L955&lt;&gt;"Competence confirmed",M955=""))),AND(OR(L955="Competence confirmed",L955="Further support needed"),OR(N955="",O955="",P955="")),AND(L955="Further support needed",T955&lt;&gt;"Open"),X955="Check action details",AND(T955="Closed",OR(Q955="",R955="",P955=""))),"Check required fields/dates","Recorded - verify evidence")))</f>
        <v/>
      </c>
    </row>
    <row r="956" spans="1:25" ht="32" customHeight="1">
      <c r="A956" s="6"/>
      <c r="B956" s="6"/>
      <c r="C956" s="6"/>
      <c r="D956" s="6"/>
      <c r="E956" s="6"/>
      <c r="F956" s="6"/>
      <c r="G956" s="6"/>
      <c r="H956" s="7"/>
      <c r="I956" s="7"/>
      <c r="J956" s="7"/>
      <c r="K956" s="6"/>
      <c r="L956" s="6"/>
      <c r="M956" s="7"/>
      <c r="N956" s="7"/>
      <c r="O956" s="6"/>
      <c r="P956" s="6"/>
      <c r="Q956" s="6"/>
      <c r="R956" s="6"/>
      <c r="S956" s="7"/>
      <c r="T956" s="6"/>
      <c r="U956" s="8">
        <f>IF(OR(A956="",F956&lt;&gt;"Active"),"",IF(G956="Completed","Completed",IF(H956="","Missing deadline",IF(H956&lt;TODAY(),"Overdue learning",IF(H956&lt;=TODAY()+30,"Due within 30 days","Scheduled")))))</f>
        <v/>
      </c>
      <c r="V956" s="8">
        <f>IF(OR(A956="",F956&lt;&gt;"Active"),"",IF(G956&lt;&gt;"Completed","Not yet completed",IF(J956="","Missing review date",IF(J956&lt;TODAY(),"Review overdue",IF(J956&lt;=TODAY()+30,"Review within 30 days","Scheduled")))))</f>
        <v/>
      </c>
      <c r="W956" s="8">
        <f>IF(OR(A956="",F956&lt;&gt;"Active"),"",IF(K956="No","Not required",IF(K956&lt;&gt;"Yes","Check requirement",IF(L956="Further support needed","Competence concern",IF(L956="Competence confirmed","Confirmed",IF(M956="","Missing assessment due",IF(M956&lt;TODAY(),"Assessment overdue","Assessment outstanding")))))))</f>
        <v/>
      </c>
      <c r="X956" s="8">
        <f>IF(OR(A956="",F956&lt;&gt;"Active"),"",IF(T956="Closed","Closed",IF(AND(T956="Not needed",Q956="",R956="",S956=""),"No action",IF(OR(Q956="",R956="",S956="",T956&lt;&gt;"Open"),"Check action details",IF(S956&lt;TODAY(),"Action overdue","Action open")))))</f>
        <v/>
      </c>
      <c r="Y956" s="8">
        <f>IF(COUNTA(A956:T956)=0,"",IF(F956="Archived","Archived",IF(OR(A956="",B956="",C956="",D956="",E956="",F956&lt;&gt;"Active",COUNTIF(Roles,B956)=0,COUNTIF(Branches,C956)=0,COUNTIF(LearningStatuses,G956)=0,COUNTIF(AssessmentRequired,K956)=0,COUNTIF(AssessmentStatuses,L956)=0,COUNTIF(ActionStatuses,T956)=0,AND(H956&lt;&gt;"",NOT(ISNUMBER(H956))),AND(I956&lt;&gt;"",OR(NOT(ISNUMBER(I956)),I956&gt;TODAY())),AND(J956&lt;&gt;"",NOT(ISNUMBER(J956))),AND(M956&lt;&gt;"",NOT(ISNUMBER(M956))),AND(N956&lt;&gt;"",OR(NOT(ISNUMBER(N956)),N956&gt;TODAY())),AND(S956&lt;&gt;"",NOT(ISNUMBER(S956))),AND(G956="Completed",OR(I956="",P956="",J956="")),AND(G956&lt;&gt;"Completed",OR(I956&lt;&gt;"",H956="")),AND(K956="No",L956&lt;&gt;"Not required"),AND(K956="Yes",OR(L956="Not required",AND(L956&lt;&gt;"Competence confirmed",M956=""))),AND(OR(L956="Competence confirmed",L956="Further support needed"),OR(N956="",O956="",P956="")),AND(L956="Further support needed",T956&lt;&gt;"Open"),X956="Check action details",AND(T956="Closed",OR(Q956="",R956="",P956=""))),"Check required fields/dates","Recorded - verify evidence")))</f>
        <v/>
      </c>
    </row>
    <row r="957" spans="1:25" ht="32" customHeight="1">
      <c r="A957" s="6"/>
      <c r="B957" s="6"/>
      <c r="C957" s="6"/>
      <c r="D957" s="6"/>
      <c r="E957" s="6"/>
      <c r="F957" s="6"/>
      <c r="G957" s="6"/>
      <c r="H957" s="7"/>
      <c r="I957" s="7"/>
      <c r="J957" s="7"/>
      <c r="K957" s="6"/>
      <c r="L957" s="6"/>
      <c r="M957" s="7"/>
      <c r="N957" s="7"/>
      <c r="O957" s="6"/>
      <c r="P957" s="6"/>
      <c r="Q957" s="6"/>
      <c r="R957" s="6"/>
      <c r="S957" s="7"/>
      <c r="T957" s="6"/>
      <c r="U957" s="8">
        <f>IF(OR(A957="",F957&lt;&gt;"Active"),"",IF(G957="Completed","Completed",IF(H957="","Missing deadline",IF(H957&lt;TODAY(),"Overdue learning",IF(H957&lt;=TODAY()+30,"Due within 30 days","Scheduled")))))</f>
        <v/>
      </c>
      <c r="V957" s="8">
        <f>IF(OR(A957="",F957&lt;&gt;"Active"),"",IF(G957&lt;&gt;"Completed","Not yet completed",IF(J957="","Missing review date",IF(J957&lt;TODAY(),"Review overdue",IF(J957&lt;=TODAY()+30,"Review within 30 days","Scheduled")))))</f>
        <v/>
      </c>
      <c r="W957" s="8">
        <f>IF(OR(A957="",F957&lt;&gt;"Active"),"",IF(K957="No","Not required",IF(K957&lt;&gt;"Yes","Check requirement",IF(L957="Further support needed","Competence concern",IF(L957="Competence confirmed","Confirmed",IF(M957="","Missing assessment due",IF(M957&lt;TODAY(),"Assessment overdue","Assessment outstanding")))))))</f>
        <v/>
      </c>
      <c r="X957" s="8">
        <f>IF(OR(A957="",F957&lt;&gt;"Active"),"",IF(T957="Closed","Closed",IF(AND(T957="Not needed",Q957="",R957="",S957=""),"No action",IF(OR(Q957="",R957="",S957="",T957&lt;&gt;"Open"),"Check action details",IF(S957&lt;TODAY(),"Action overdue","Action open")))))</f>
        <v/>
      </c>
      <c r="Y957" s="8">
        <f>IF(COUNTA(A957:T957)=0,"",IF(F957="Archived","Archived",IF(OR(A957="",B957="",C957="",D957="",E957="",F957&lt;&gt;"Active",COUNTIF(Roles,B957)=0,COUNTIF(Branches,C957)=0,COUNTIF(LearningStatuses,G957)=0,COUNTIF(AssessmentRequired,K957)=0,COUNTIF(AssessmentStatuses,L957)=0,COUNTIF(ActionStatuses,T957)=0,AND(H957&lt;&gt;"",NOT(ISNUMBER(H957))),AND(I957&lt;&gt;"",OR(NOT(ISNUMBER(I957)),I957&gt;TODAY())),AND(J957&lt;&gt;"",NOT(ISNUMBER(J957))),AND(M957&lt;&gt;"",NOT(ISNUMBER(M957))),AND(N957&lt;&gt;"",OR(NOT(ISNUMBER(N957)),N957&gt;TODAY())),AND(S957&lt;&gt;"",NOT(ISNUMBER(S957))),AND(G957="Completed",OR(I957="",P957="",J957="")),AND(G957&lt;&gt;"Completed",OR(I957&lt;&gt;"",H957="")),AND(K957="No",L957&lt;&gt;"Not required"),AND(K957="Yes",OR(L957="Not required",AND(L957&lt;&gt;"Competence confirmed",M957=""))),AND(OR(L957="Competence confirmed",L957="Further support needed"),OR(N957="",O957="",P957="")),AND(L957="Further support needed",T957&lt;&gt;"Open"),X957="Check action details",AND(T957="Closed",OR(Q957="",R957="",P957=""))),"Check required fields/dates","Recorded - verify evidence")))</f>
        <v/>
      </c>
    </row>
    <row r="958" spans="1:25" ht="32" customHeight="1">
      <c r="A958" s="6"/>
      <c r="B958" s="6"/>
      <c r="C958" s="6"/>
      <c r="D958" s="6"/>
      <c r="E958" s="6"/>
      <c r="F958" s="6"/>
      <c r="G958" s="6"/>
      <c r="H958" s="7"/>
      <c r="I958" s="7"/>
      <c r="J958" s="7"/>
      <c r="K958" s="6"/>
      <c r="L958" s="6"/>
      <c r="M958" s="7"/>
      <c r="N958" s="7"/>
      <c r="O958" s="6"/>
      <c r="P958" s="6"/>
      <c r="Q958" s="6"/>
      <c r="R958" s="6"/>
      <c r="S958" s="7"/>
      <c r="T958" s="6"/>
      <c r="U958" s="8">
        <f>IF(OR(A958="",F958&lt;&gt;"Active"),"",IF(G958="Completed","Completed",IF(H958="","Missing deadline",IF(H958&lt;TODAY(),"Overdue learning",IF(H958&lt;=TODAY()+30,"Due within 30 days","Scheduled")))))</f>
        <v/>
      </c>
      <c r="V958" s="8">
        <f>IF(OR(A958="",F958&lt;&gt;"Active"),"",IF(G958&lt;&gt;"Completed","Not yet completed",IF(J958="","Missing review date",IF(J958&lt;TODAY(),"Review overdue",IF(J958&lt;=TODAY()+30,"Review within 30 days","Scheduled")))))</f>
        <v/>
      </c>
      <c r="W958" s="8">
        <f>IF(OR(A958="",F958&lt;&gt;"Active"),"",IF(K958="No","Not required",IF(K958&lt;&gt;"Yes","Check requirement",IF(L958="Further support needed","Competence concern",IF(L958="Competence confirmed","Confirmed",IF(M958="","Missing assessment due",IF(M958&lt;TODAY(),"Assessment overdue","Assessment outstanding")))))))</f>
        <v/>
      </c>
      <c r="X958" s="8">
        <f>IF(OR(A958="",F958&lt;&gt;"Active"),"",IF(T958="Closed","Closed",IF(AND(T958="Not needed",Q958="",R958="",S958=""),"No action",IF(OR(Q958="",R958="",S958="",T958&lt;&gt;"Open"),"Check action details",IF(S958&lt;TODAY(),"Action overdue","Action open")))))</f>
        <v/>
      </c>
      <c r="Y958" s="8">
        <f>IF(COUNTA(A958:T958)=0,"",IF(F958="Archived","Archived",IF(OR(A958="",B958="",C958="",D958="",E958="",F958&lt;&gt;"Active",COUNTIF(Roles,B958)=0,COUNTIF(Branches,C958)=0,COUNTIF(LearningStatuses,G958)=0,COUNTIF(AssessmentRequired,K958)=0,COUNTIF(AssessmentStatuses,L958)=0,COUNTIF(ActionStatuses,T958)=0,AND(H958&lt;&gt;"",NOT(ISNUMBER(H958))),AND(I958&lt;&gt;"",OR(NOT(ISNUMBER(I958)),I958&gt;TODAY())),AND(J958&lt;&gt;"",NOT(ISNUMBER(J958))),AND(M958&lt;&gt;"",NOT(ISNUMBER(M958))),AND(N958&lt;&gt;"",OR(NOT(ISNUMBER(N958)),N958&gt;TODAY())),AND(S958&lt;&gt;"",NOT(ISNUMBER(S958))),AND(G958="Completed",OR(I958="",P958="",J958="")),AND(G958&lt;&gt;"Completed",OR(I958&lt;&gt;"",H958="")),AND(K958="No",L958&lt;&gt;"Not required"),AND(K958="Yes",OR(L958="Not required",AND(L958&lt;&gt;"Competence confirmed",M958=""))),AND(OR(L958="Competence confirmed",L958="Further support needed"),OR(N958="",O958="",P958="")),AND(L958="Further support needed",T958&lt;&gt;"Open"),X958="Check action details",AND(T958="Closed",OR(Q958="",R958="",P958=""))),"Check required fields/dates","Recorded - verify evidence")))</f>
        <v/>
      </c>
    </row>
    <row r="959" spans="1:25" ht="32" customHeight="1">
      <c r="A959" s="6"/>
      <c r="B959" s="6"/>
      <c r="C959" s="6"/>
      <c r="D959" s="6"/>
      <c r="E959" s="6"/>
      <c r="F959" s="6"/>
      <c r="G959" s="6"/>
      <c r="H959" s="7"/>
      <c r="I959" s="7"/>
      <c r="J959" s="7"/>
      <c r="K959" s="6"/>
      <c r="L959" s="6"/>
      <c r="M959" s="7"/>
      <c r="N959" s="7"/>
      <c r="O959" s="6"/>
      <c r="P959" s="6"/>
      <c r="Q959" s="6"/>
      <c r="R959" s="6"/>
      <c r="S959" s="7"/>
      <c r="T959" s="6"/>
      <c r="U959" s="8">
        <f>IF(OR(A959="",F959&lt;&gt;"Active"),"",IF(G959="Completed","Completed",IF(H959="","Missing deadline",IF(H959&lt;TODAY(),"Overdue learning",IF(H959&lt;=TODAY()+30,"Due within 30 days","Scheduled")))))</f>
        <v/>
      </c>
      <c r="V959" s="8">
        <f>IF(OR(A959="",F959&lt;&gt;"Active"),"",IF(G959&lt;&gt;"Completed","Not yet completed",IF(J959="","Missing review date",IF(J959&lt;TODAY(),"Review overdue",IF(J959&lt;=TODAY()+30,"Review within 30 days","Scheduled")))))</f>
        <v/>
      </c>
      <c r="W959" s="8">
        <f>IF(OR(A959="",F959&lt;&gt;"Active"),"",IF(K959="No","Not required",IF(K959&lt;&gt;"Yes","Check requirement",IF(L959="Further support needed","Competence concern",IF(L959="Competence confirmed","Confirmed",IF(M959="","Missing assessment due",IF(M959&lt;TODAY(),"Assessment overdue","Assessment outstanding")))))))</f>
        <v/>
      </c>
      <c r="X959" s="8">
        <f>IF(OR(A959="",F959&lt;&gt;"Active"),"",IF(T959="Closed","Closed",IF(AND(T959="Not needed",Q959="",R959="",S959=""),"No action",IF(OR(Q959="",R959="",S959="",T959&lt;&gt;"Open"),"Check action details",IF(S959&lt;TODAY(),"Action overdue","Action open")))))</f>
        <v/>
      </c>
      <c r="Y959" s="8">
        <f>IF(COUNTA(A959:T959)=0,"",IF(F959="Archived","Archived",IF(OR(A959="",B959="",C959="",D959="",E959="",F959&lt;&gt;"Active",COUNTIF(Roles,B959)=0,COUNTIF(Branches,C959)=0,COUNTIF(LearningStatuses,G959)=0,COUNTIF(AssessmentRequired,K959)=0,COUNTIF(AssessmentStatuses,L959)=0,COUNTIF(ActionStatuses,T959)=0,AND(H959&lt;&gt;"",NOT(ISNUMBER(H959))),AND(I959&lt;&gt;"",OR(NOT(ISNUMBER(I959)),I959&gt;TODAY())),AND(J959&lt;&gt;"",NOT(ISNUMBER(J959))),AND(M959&lt;&gt;"",NOT(ISNUMBER(M959))),AND(N959&lt;&gt;"",OR(NOT(ISNUMBER(N959)),N959&gt;TODAY())),AND(S959&lt;&gt;"",NOT(ISNUMBER(S959))),AND(G959="Completed",OR(I959="",P959="",J959="")),AND(G959&lt;&gt;"Completed",OR(I959&lt;&gt;"",H959="")),AND(K959="No",L959&lt;&gt;"Not required"),AND(K959="Yes",OR(L959="Not required",AND(L959&lt;&gt;"Competence confirmed",M959=""))),AND(OR(L959="Competence confirmed",L959="Further support needed"),OR(N959="",O959="",P959="")),AND(L959="Further support needed",T959&lt;&gt;"Open"),X959="Check action details",AND(T959="Closed",OR(Q959="",R959="",P959=""))),"Check required fields/dates","Recorded - verify evidence")))</f>
        <v/>
      </c>
    </row>
    <row r="960" spans="1:25" ht="32" customHeight="1">
      <c r="A960" s="6"/>
      <c r="B960" s="6"/>
      <c r="C960" s="6"/>
      <c r="D960" s="6"/>
      <c r="E960" s="6"/>
      <c r="F960" s="6"/>
      <c r="G960" s="6"/>
      <c r="H960" s="7"/>
      <c r="I960" s="7"/>
      <c r="J960" s="7"/>
      <c r="K960" s="6"/>
      <c r="L960" s="6"/>
      <c r="M960" s="7"/>
      <c r="N960" s="7"/>
      <c r="O960" s="6"/>
      <c r="P960" s="6"/>
      <c r="Q960" s="6"/>
      <c r="R960" s="6"/>
      <c r="S960" s="7"/>
      <c r="T960" s="6"/>
      <c r="U960" s="8">
        <f>IF(OR(A960="",F960&lt;&gt;"Active"),"",IF(G960="Completed","Completed",IF(H960="","Missing deadline",IF(H960&lt;TODAY(),"Overdue learning",IF(H960&lt;=TODAY()+30,"Due within 30 days","Scheduled")))))</f>
        <v/>
      </c>
      <c r="V960" s="8">
        <f>IF(OR(A960="",F960&lt;&gt;"Active"),"",IF(G960&lt;&gt;"Completed","Not yet completed",IF(J960="","Missing review date",IF(J960&lt;TODAY(),"Review overdue",IF(J960&lt;=TODAY()+30,"Review within 30 days","Scheduled")))))</f>
        <v/>
      </c>
      <c r="W960" s="8">
        <f>IF(OR(A960="",F960&lt;&gt;"Active"),"",IF(K960="No","Not required",IF(K960&lt;&gt;"Yes","Check requirement",IF(L960="Further support needed","Competence concern",IF(L960="Competence confirmed","Confirmed",IF(M960="","Missing assessment due",IF(M960&lt;TODAY(),"Assessment overdue","Assessment outstanding")))))))</f>
        <v/>
      </c>
      <c r="X960" s="8">
        <f>IF(OR(A960="",F960&lt;&gt;"Active"),"",IF(T960="Closed","Closed",IF(AND(T960="Not needed",Q960="",R960="",S960=""),"No action",IF(OR(Q960="",R960="",S960="",T960&lt;&gt;"Open"),"Check action details",IF(S960&lt;TODAY(),"Action overdue","Action open")))))</f>
        <v/>
      </c>
      <c r="Y960" s="8">
        <f>IF(COUNTA(A960:T960)=0,"",IF(F960="Archived","Archived",IF(OR(A960="",B960="",C960="",D960="",E960="",F960&lt;&gt;"Active",COUNTIF(Roles,B960)=0,COUNTIF(Branches,C960)=0,COUNTIF(LearningStatuses,G960)=0,COUNTIF(AssessmentRequired,K960)=0,COUNTIF(AssessmentStatuses,L960)=0,COUNTIF(ActionStatuses,T960)=0,AND(H960&lt;&gt;"",NOT(ISNUMBER(H960))),AND(I960&lt;&gt;"",OR(NOT(ISNUMBER(I960)),I960&gt;TODAY())),AND(J960&lt;&gt;"",NOT(ISNUMBER(J960))),AND(M960&lt;&gt;"",NOT(ISNUMBER(M960))),AND(N960&lt;&gt;"",OR(NOT(ISNUMBER(N960)),N960&gt;TODAY())),AND(S960&lt;&gt;"",NOT(ISNUMBER(S960))),AND(G960="Completed",OR(I960="",P960="",J960="")),AND(G960&lt;&gt;"Completed",OR(I960&lt;&gt;"",H960="")),AND(K960="No",L960&lt;&gt;"Not required"),AND(K960="Yes",OR(L960="Not required",AND(L960&lt;&gt;"Competence confirmed",M960=""))),AND(OR(L960="Competence confirmed",L960="Further support needed"),OR(N960="",O960="",P960="")),AND(L960="Further support needed",T960&lt;&gt;"Open"),X960="Check action details",AND(T960="Closed",OR(Q960="",R960="",P960=""))),"Check required fields/dates","Recorded - verify evidence")))</f>
        <v/>
      </c>
    </row>
    <row r="961" spans="1:25" ht="32" customHeight="1">
      <c r="A961" s="6"/>
      <c r="B961" s="6"/>
      <c r="C961" s="6"/>
      <c r="D961" s="6"/>
      <c r="E961" s="6"/>
      <c r="F961" s="6"/>
      <c r="G961" s="6"/>
      <c r="H961" s="7"/>
      <c r="I961" s="7"/>
      <c r="J961" s="7"/>
      <c r="K961" s="6"/>
      <c r="L961" s="6"/>
      <c r="M961" s="7"/>
      <c r="N961" s="7"/>
      <c r="O961" s="6"/>
      <c r="P961" s="6"/>
      <c r="Q961" s="6"/>
      <c r="R961" s="6"/>
      <c r="S961" s="7"/>
      <c r="T961" s="6"/>
      <c r="U961" s="8">
        <f>IF(OR(A961="",F961&lt;&gt;"Active"),"",IF(G961="Completed","Completed",IF(H961="","Missing deadline",IF(H961&lt;TODAY(),"Overdue learning",IF(H961&lt;=TODAY()+30,"Due within 30 days","Scheduled")))))</f>
        <v/>
      </c>
      <c r="V961" s="8">
        <f>IF(OR(A961="",F961&lt;&gt;"Active"),"",IF(G961&lt;&gt;"Completed","Not yet completed",IF(J961="","Missing review date",IF(J961&lt;TODAY(),"Review overdue",IF(J961&lt;=TODAY()+30,"Review within 30 days","Scheduled")))))</f>
        <v/>
      </c>
      <c r="W961" s="8">
        <f>IF(OR(A961="",F961&lt;&gt;"Active"),"",IF(K961="No","Not required",IF(K961&lt;&gt;"Yes","Check requirement",IF(L961="Further support needed","Competence concern",IF(L961="Competence confirmed","Confirmed",IF(M961="","Missing assessment due",IF(M961&lt;TODAY(),"Assessment overdue","Assessment outstanding")))))))</f>
        <v/>
      </c>
      <c r="X961" s="8">
        <f>IF(OR(A961="",F961&lt;&gt;"Active"),"",IF(T961="Closed","Closed",IF(AND(T961="Not needed",Q961="",R961="",S961=""),"No action",IF(OR(Q961="",R961="",S961="",T961&lt;&gt;"Open"),"Check action details",IF(S961&lt;TODAY(),"Action overdue","Action open")))))</f>
        <v/>
      </c>
      <c r="Y961" s="8">
        <f>IF(COUNTA(A961:T961)=0,"",IF(F961="Archived","Archived",IF(OR(A961="",B961="",C961="",D961="",E961="",F961&lt;&gt;"Active",COUNTIF(Roles,B961)=0,COUNTIF(Branches,C961)=0,COUNTIF(LearningStatuses,G961)=0,COUNTIF(AssessmentRequired,K961)=0,COUNTIF(AssessmentStatuses,L961)=0,COUNTIF(ActionStatuses,T961)=0,AND(H961&lt;&gt;"",NOT(ISNUMBER(H961))),AND(I961&lt;&gt;"",OR(NOT(ISNUMBER(I961)),I961&gt;TODAY())),AND(J961&lt;&gt;"",NOT(ISNUMBER(J961))),AND(M961&lt;&gt;"",NOT(ISNUMBER(M961))),AND(N961&lt;&gt;"",OR(NOT(ISNUMBER(N961)),N961&gt;TODAY())),AND(S961&lt;&gt;"",NOT(ISNUMBER(S961))),AND(G961="Completed",OR(I961="",P961="",J961="")),AND(G961&lt;&gt;"Completed",OR(I961&lt;&gt;"",H961="")),AND(K961="No",L961&lt;&gt;"Not required"),AND(K961="Yes",OR(L961="Not required",AND(L961&lt;&gt;"Competence confirmed",M961=""))),AND(OR(L961="Competence confirmed",L961="Further support needed"),OR(N961="",O961="",P961="")),AND(L961="Further support needed",T961&lt;&gt;"Open"),X961="Check action details",AND(T961="Closed",OR(Q961="",R961="",P961=""))),"Check required fields/dates","Recorded - verify evidence")))</f>
        <v/>
      </c>
    </row>
    <row r="962" spans="1:25" ht="32" customHeight="1">
      <c r="A962" s="6"/>
      <c r="B962" s="6"/>
      <c r="C962" s="6"/>
      <c r="D962" s="6"/>
      <c r="E962" s="6"/>
      <c r="F962" s="6"/>
      <c r="G962" s="6"/>
      <c r="H962" s="7"/>
      <c r="I962" s="7"/>
      <c r="J962" s="7"/>
      <c r="K962" s="6"/>
      <c r="L962" s="6"/>
      <c r="M962" s="7"/>
      <c r="N962" s="7"/>
      <c r="O962" s="6"/>
      <c r="P962" s="6"/>
      <c r="Q962" s="6"/>
      <c r="R962" s="6"/>
      <c r="S962" s="7"/>
      <c r="T962" s="6"/>
      <c r="U962" s="8">
        <f>IF(OR(A962="",F962&lt;&gt;"Active"),"",IF(G962="Completed","Completed",IF(H962="","Missing deadline",IF(H962&lt;TODAY(),"Overdue learning",IF(H962&lt;=TODAY()+30,"Due within 30 days","Scheduled")))))</f>
        <v/>
      </c>
      <c r="V962" s="8">
        <f>IF(OR(A962="",F962&lt;&gt;"Active"),"",IF(G962&lt;&gt;"Completed","Not yet completed",IF(J962="","Missing review date",IF(J962&lt;TODAY(),"Review overdue",IF(J962&lt;=TODAY()+30,"Review within 30 days","Scheduled")))))</f>
        <v/>
      </c>
      <c r="W962" s="8">
        <f>IF(OR(A962="",F962&lt;&gt;"Active"),"",IF(K962="No","Not required",IF(K962&lt;&gt;"Yes","Check requirement",IF(L962="Further support needed","Competence concern",IF(L962="Competence confirmed","Confirmed",IF(M962="","Missing assessment due",IF(M962&lt;TODAY(),"Assessment overdue","Assessment outstanding")))))))</f>
        <v/>
      </c>
      <c r="X962" s="8">
        <f>IF(OR(A962="",F962&lt;&gt;"Active"),"",IF(T962="Closed","Closed",IF(AND(T962="Not needed",Q962="",R962="",S962=""),"No action",IF(OR(Q962="",R962="",S962="",T962&lt;&gt;"Open"),"Check action details",IF(S962&lt;TODAY(),"Action overdue","Action open")))))</f>
        <v/>
      </c>
      <c r="Y962" s="8">
        <f>IF(COUNTA(A962:T962)=0,"",IF(F962="Archived","Archived",IF(OR(A962="",B962="",C962="",D962="",E962="",F962&lt;&gt;"Active",COUNTIF(Roles,B962)=0,COUNTIF(Branches,C962)=0,COUNTIF(LearningStatuses,G962)=0,COUNTIF(AssessmentRequired,K962)=0,COUNTIF(AssessmentStatuses,L962)=0,COUNTIF(ActionStatuses,T962)=0,AND(H962&lt;&gt;"",NOT(ISNUMBER(H962))),AND(I962&lt;&gt;"",OR(NOT(ISNUMBER(I962)),I962&gt;TODAY())),AND(J962&lt;&gt;"",NOT(ISNUMBER(J962))),AND(M962&lt;&gt;"",NOT(ISNUMBER(M962))),AND(N962&lt;&gt;"",OR(NOT(ISNUMBER(N962)),N962&gt;TODAY())),AND(S962&lt;&gt;"",NOT(ISNUMBER(S962))),AND(G962="Completed",OR(I962="",P962="",J962="")),AND(G962&lt;&gt;"Completed",OR(I962&lt;&gt;"",H962="")),AND(K962="No",L962&lt;&gt;"Not required"),AND(K962="Yes",OR(L962="Not required",AND(L962&lt;&gt;"Competence confirmed",M962=""))),AND(OR(L962="Competence confirmed",L962="Further support needed"),OR(N962="",O962="",P962="")),AND(L962="Further support needed",T962&lt;&gt;"Open"),X962="Check action details",AND(T962="Closed",OR(Q962="",R962="",P962=""))),"Check required fields/dates","Recorded - verify evidence")))</f>
        <v/>
      </c>
    </row>
    <row r="963" spans="1:25" ht="32" customHeight="1">
      <c r="A963" s="6"/>
      <c r="B963" s="6"/>
      <c r="C963" s="6"/>
      <c r="D963" s="6"/>
      <c r="E963" s="6"/>
      <c r="F963" s="6"/>
      <c r="G963" s="6"/>
      <c r="H963" s="7"/>
      <c r="I963" s="7"/>
      <c r="J963" s="7"/>
      <c r="K963" s="6"/>
      <c r="L963" s="6"/>
      <c r="M963" s="7"/>
      <c r="N963" s="7"/>
      <c r="O963" s="6"/>
      <c r="P963" s="6"/>
      <c r="Q963" s="6"/>
      <c r="R963" s="6"/>
      <c r="S963" s="7"/>
      <c r="T963" s="6"/>
      <c r="U963" s="8">
        <f>IF(OR(A963="",F963&lt;&gt;"Active"),"",IF(G963="Completed","Completed",IF(H963="","Missing deadline",IF(H963&lt;TODAY(),"Overdue learning",IF(H963&lt;=TODAY()+30,"Due within 30 days","Scheduled")))))</f>
        <v/>
      </c>
      <c r="V963" s="8">
        <f>IF(OR(A963="",F963&lt;&gt;"Active"),"",IF(G963&lt;&gt;"Completed","Not yet completed",IF(J963="","Missing review date",IF(J963&lt;TODAY(),"Review overdue",IF(J963&lt;=TODAY()+30,"Review within 30 days","Scheduled")))))</f>
        <v/>
      </c>
      <c r="W963" s="8">
        <f>IF(OR(A963="",F963&lt;&gt;"Active"),"",IF(K963="No","Not required",IF(K963&lt;&gt;"Yes","Check requirement",IF(L963="Further support needed","Competence concern",IF(L963="Competence confirmed","Confirmed",IF(M963="","Missing assessment due",IF(M963&lt;TODAY(),"Assessment overdue","Assessment outstanding")))))))</f>
        <v/>
      </c>
      <c r="X963" s="8">
        <f>IF(OR(A963="",F963&lt;&gt;"Active"),"",IF(T963="Closed","Closed",IF(AND(T963="Not needed",Q963="",R963="",S963=""),"No action",IF(OR(Q963="",R963="",S963="",T963&lt;&gt;"Open"),"Check action details",IF(S963&lt;TODAY(),"Action overdue","Action open")))))</f>
        <v/>
      </c>
      <c r="Y963" s="8">
        <f>IF(COUNTA(A963:T963)=0,"",IF(F963="Archived","Archived",IF(OR(A963="",B963="",C963="",D963="",E963="",F963&lt;&gt;"Active",COUNTIF(Roles,B963)=0,COUNTIF(Branches,C963)=0,COUNTIF(LearningStatuses,G963)=0,COUNTIF(AssessmentRequired,K963)=0,COUNTIF(AssessmentStatuses,L963)=0,COUNTIF(ActionStatuses,T963)=0,AND(H963&lt;&gt;"",NOT(ISNUMBER(H963))),AND(I963&lt;&gt;"",OR(NOT(ISNUMBER(I963)),I963&gt;TODAY())),AND(J963&lt;&gt;"",NOT(ISNUMBER(J963))),AND(M963&lt;&gt;"",NOT(ISNUMBER(M963))),AND(N963&lt;&gt;"",OR(NOT(ISNUMBER(N963)),N963&gt;TODAY())),AND(S963&lt;&gt;"",NOT(ISNUMBER(S963))),AND(G963="Completed",OR(I963="",P963="",J963="")),AND(G963&lt;&gt;"Completed",OR(I963&lt;&gt;"",H963="")),AND(K963="No",L963&lt;&gt;"Not required"),AND(K963="Yes",OR(L963="Not required",AND(L963&lt;&gt;"Competence confirmed",M963=""))),AND(OR(L963="Competence confirmed",L963="Further support needed"),OR(N963="",O963="",P963="")),AND(L963="Further support needed",T963&lt;&gt;"Open"),X963="Check action details",AND(T963="Closed",OR(Q963="",R963="",P963=""))),"Check required fields/dates","Recorded - verify evidence")))</f>
        <v/>
      </c>
    </row>
    <row r="964" spans="1:25" ht="32" customHeight="1">
      <c r="A964" s="6"/>
      <c r="B964" s="6"/>
      <c r="C964" s="6"/>
      <c r="D964" s="6"/>
      <c r="E964" s="6"/>
      <c r="F964" s="6"/>
      <c r="G964" s="6"/>
      <c r="H964" s="7"/>
      <c r="I964" s="7"/>
      <c r="J964" s="7"/>
      <c r="K964" s="6"/>
      <c r="L964" s="6"/>
      <c r="M964" s="7"/>
      <c r="N964" s="7"/>
      <c r="O964" s="6"/>
      <c r="P964" s="6"/>
      <c r="Q964" s="6"/>
      <c r="R964" s="6"/>
      <c r="S964" s="7"/>
      <c r="T964" s="6"/>
      <c r="U964" s="8">
        <f>IF(OR(A964="",F964&lt;&gt;"Active"),"",IF(G964="Completed","Completed",IF(H964="","Missing deadline",IF(H964&lt;TODAY(),"Overdue learning",IF(H964&lt;=TODAY()+30,"Due within 30 days","Scheduled")))))</f>
        <v/>
      </c>
      <c r="V964" s="8">
        <f>IF(OR(A964="",F964&lt;&gt;"Active"),"",IF(G964&lt;&gt;"Completed","Not yet completed",IF(J964="","Missing review date",IF(J964&lt;TODAY(),"Review overdue",IF(J964&lt;=TODAY()+30,"Review within 30 days","Scheduled")))))</f>
        <v/>
      </c>
      <c r="W964" s="8">
        <f>IF(OR(A964="",F964&lt;&gt;"Active"),"",IF(K964="No","Not required",IF(K964&lt;&gt;"Yes","Check requirement",IF(L964="Further support needed","Competence concern",IF(L964="Competence confirmed","Confirmed",IF(M964="","Missing assessment due",IF(M964&lt;TODAY(),"Assessment overdue","Assessment outstanding")))))))</f>
        <v/>
      </c>
      <c r="X964" s="8">
        <f>IF(OR(A964="",F964&lt;&gt;"Active"),"",IF(T964="Closed","Closed",IF(AND(T964="Not needed",Q964="",R964="",S964=""),"No action",IF(OR(Q964="",R964="",S964="",T964&lt;&gt;"Open"),"Check action details",IF(S964&lt;TODAY(),"Action overdue","Action open")))))</f>
        <v/>
      </c>
      <c r="Y964" s="8">
        <f>IF(COUNTA(A964:T964)=0,"",IF(F964="Archived","Archived",IF(OR(A964="",B964="",C964="",D964="",E964="",F964&lt;&gt;"Active",COUNTIF(Roles,B964)=0,COUNTIF(Branches,C964)=0,COUNTIF(LearningStatuses,G964)=0,COUNTIF(AssessmentRequired,K964)=0,COUNTIF(AssessmentStatuses,L964)=0,COUNTIF(ActionStatuses,T964)=0,AND(H964&lt;&gt;"",NOT(ISNUMBER(H964))),AND(I964&lt;&gt;"",OR(NOT(ISNUMBER(I964)),I964&gt;TODAY())),AND(J964&lt;&gt;"",NOT(ISNUMBER(J964))),AND(M964&lt;&gt;"",NOT(ISNUMBER(M964))),AND(N964&lt;&gt;"",OR(NOT(ISNUMBER(N964)),N964&gt;TODAY())),AND(S964&lt;&gt;"",NOT(ISNUMBER(S964))),AND(G964="Completed",OR(I964="",P964="",J964="")),AND(G964&lt;&gt;"Completed",OR(I964&lt;&gt;"",H964="")),AND(K964="No",L964&lt;&gt;"Not required"),AND(K964="Yes",OR(L964="Not required",AND(L964&lt;&gt;"Competence confirmed",M964=""))),AND(OR(L964="Competence confirmed",L964="Further support needed"),OR(N964="",O964="",P964="")),AND(L964="Further support needed",T964&lt;&gt;"Open"),X964="Check action details",AND(T964="Closed",OR(Q964="",R964="",P964=""))),"Check required fields/dates","Recorded - verify evidence")))</f>
        <v/>
      </c>
    </row>
    <row r="965" spans="1:25" ht="32" customHeight="1">
      <c r="A965" s="6"/>
      <c r="B965" s="6"/>
      <c r="C965" s="6"/>
      <c r="D965" s="6"/>
      <c r="E965" s="6"/>
      <c r="F965" s="6"/>
      <c r="G965" s="6"/>
      <c r="H965" s="7"/>
      <c r="I965" s="7"/>
      <c r="J965" s="7"/>
      <c r="K965" s="6"/>
      <c r="L965" s="6"/>
      <c r="M965" s="7"/>
      <c r="N965" s="7"/>
      <c r="O965" s="6"/>
      <c r="P965" s="6"/>
      <c r="Q965" s="6"/>
      <c r="R965" s="6"/>
      <c r="S965" s="7"/>
      <c r="T965" s="6"/>
      <c r="U965" s="8">
        <f>IF(OR(A965="",F965&lt;&gt;"Active"),"",IF(G965="Completed","Completed",IF(H965="","Missing deadline",IF(H965&lt;TODAY(),"Overdue learning",IF(H965&lt;=TODAY()+30,"Due within 30 days","Scheduled")))))</f>
        <v/>
      </c>
      <c r="V965" s="8">
        <f>IF(OR(A965="",F965&lt;&gt;"Active"),"",IF(G965&lt;&gt;"Completed","Not yet completed",IF(J965="","Missing review date",IF(J965&lt;TODAY(),"Review overdue",IF(J965&lt;=TODAY()+30,"Review within 30 days","Scheduled")))))</f>
        <v/>
      </c>
      <c r="W965" s="8">
        <f>IF(OR(A965="",F965&lt;&gt;"Active"),"",IF(K965="No","Not required",IF(K965&lt;&gt;"Yes","Check requirement",IF(L965="Further support needed","Competence concern",IF(L965="Competence confirmed","Confirmed",IF(M965="","Missing assessment due",IF(M965&lt;TODAY(),"Assessment overdue","Assessment outstanding")))))))</f>
        <v/>
      </c>
      <c r="X965" s="8">
        <f>IF(OR(A965="",F965&lt;&gt;"Active"),"",IF(T965="Closed","Closed",IF(AND(T965="Not needed",Q965="",R965="",S965=""),"No action",IF(OR(Q965="",R965="",S965="",T965&lt;&gt;"Open"),"Check action details",IF(S965&lt;TODAY(),"Action overdue","Action open")))))</f>
        <v/>
      </c>
      <c r="Y965" s="8">
        <f>IF(COUNTA(A965:T965)=0,"",IF(F965="Archived","Archived",IF(OR(A965="",B965="",C965="",D965="",E965="",F965&lt;&gt;"Active",COUNTIF(Roles,B965)=0,COUNTIF(Branches,C965)=0,COUNTIF(LearningStatuses,G965)=0,COUNTIF(AssessmentRequired,K965)=0,COUNTIF(AssessmentStatuses,L965)=0,COUNTIF(ActionStatuses,T965)=0,AND(H965&lt;&gt;"",NOT(ISNUMBER(H965))),AND(I965&lt;&gt;"",OR(NOT(ISNUMBER(I965)),I965&gt;TODAY())),AND(J965&lt;&gt;"",NOT(ISNUMBER(J965))),AND(M965&lt;&gt;"",NOT(ISNUMBER(M965))),AND(N965&lt;&gt;"",OR(NOT(ISNUMBER(N965)),N965&gt;TODAY())),AND(S965&lt;&gt;"",NOT(ISNUMBER(S965))),AND(G965="Completed",OR(I965="",P965="",J965="")),AND(G965&lt;&gt;"Completed",OR(I965&lt;&gt;"",H965="")),AND(K965="No",L965&lt;&gt;"Not required"),AND(K965="Yes",OR(L965="Not required",AND(L965&lt;&gt;"Competence confirmed",M965=""))),AND(OR(L965="Competence confirmed",L965="Further support needed"),OR(N965="",O965="",P965="")),AND(L965="Further support needed",T965&lt;&gt;"Open"),X965="Check action details",AND(T965="Closed",OR(Q965="",R965="",P965=""))),"Check required fields/dates","Recorded - verify evidence")))</f>
        <v/>
      </c>
    </row>
    <row r="966" spans="1:25" ht="32" customHeight="1">
      <c r="A966" s="6"/>
      <c r="B966" s="6"/>
      <c r="C966" s="6"/>
      <c r="D966" s="6"/>
      <c r="E966" s="6"/>
      <c r="F966" s="6"/>
      <c r="G966" s="6"/>
      <c r="H966" s="7"/>
      <c r="I966" s="7"/>
      <c r="J966" s="7"/>
      <c r="K966" s="6"/>
      <c r="L966" s="6"/>
      <c r="M966" s="7"/>
      <c r="N966" s="7"/>
      <c r="O966" s="6"/>
      <c r="P966" s="6"/>
      <c r="Q966" s="6"/>
      <c r="R966" s="6"/>
      <c r="S966" s="7"/>
      <c r="T966" s="6"/>
      <c r="U966" s="8">
        <f>IF(OR(A966="",F966&lt;&gt;"Active"),"",IF(G966="Completed","Completed",IF(H966="","Missing deadline",IF(H966&lt;TODAY(),"Overdue learning",IF(H966&lt;=TODAY()+30,"Due within 30 days","Scheduled")))))</f>
        <v/>
      </c>
      <c r="V966" s="8">
        <f>IF(OR(A966="",F966&lt;&gt;"Active"),"",IF(G966&lt;&gt;"Completed","Not yet completed",IF(J966="","Missing review date",IF(J966&lt;TODAY(),"Review overdue",IF(J966&lt;=TODAY()+30,"Review within 30 days","Scheduled")))))</f>
        <v/>
      </c>
      <c r="W966" s="8">
        <f>IF(OR(A966="",F966&lt;&gt;"Active"),"",IF(K966="No","Not required",IF(K966&lt;&gt;"Yes","Check requirement",IF(L966="Further support needed","Competence concern",IF(L966="Competence confirmed","Confirmed",IF(M966="","Missing assessment due",IF(M966&lt;TODAY(),"Assessment overdue","Assessment outstanding")))))))</f>
        <v/>
      </c>
      <c r="X966" s="8">
        <f>IF(OR(A966="",F966&lt;&gt;"Active"),"",IF(T966="Closed","Closed",IF(AND(T966="Not needed",Q966="",R966="",S966=""),"No action",IF(OR(Q966="",R966="",S966="",T966&lt;&gt;"Open"),"Check action details",IF(S966&lt;TODAY(),"Action overdue","Action open")))))</f>
        <v/>
      </c>
      <c r="Y966" s="8">
        <f>IF(COUNTA(A966:T966)=0,"",IF(F966="Archived","Archived",IF(OR(A966="",B966="",C966="",D966="",E966="",F966&lt;&gt;"Active",COUNTIF(Roles,B966)=0,COUNTIF(Branches,C966)=0,COUNTIF(LearningStatuses,G966)=0,COUNTIF(AssessmentRequired,K966)=0,COUNTIF(AssessmentStatuses,L966)=0,COUNTIF(ActionStatuses,T966)=0,AND(H966&lt;&gt;"",NOT(ISNUMBER(H966))),AND(I966&lt;&gt;"",OR(NOT(ISNUMBER(I966)),I966&gt;TODAY())),AND(J966&lt;&gt;"",NOT(ISNUMBER(J966))),AND(M966&lt;&gt;"",NOT(ISNUMBER(M966))),AND(N966&lt;&gt;"",OR(NOT(ISNUMBER(N966)),N966&gt;TODAY())),AND(S966&lt;&gt;"",NOT(ISNUMBER(S966))),AND(G966="Completed",OR(I966="",P966="",J966="")),AND(G966&lt;&gt;"Completed",OR(I966&lt;&gt;"",H966="")),AND(K966="No",L966&lt;&gt;"Not required"),AND(K966="Yes",OR(L966="Not required",AND(L966&lt;&gt;"Competence confirmed",M966=""))),AND(OR(L966="Competence confirmed",L966="Further support needed"),OR(N966="",O966="",P966="")),AND(L966="Further support needed",T966&lt;&gt;"Open"),X966="Check action details",AND(T966="Closed",OR(Q966="",R966="",P966=""))),"Check required fields/dates","Recorded - verify evidence")))</f>
        <v/>
      </c>
    </row>
    <row r="967" spans="1:25" ht="32" customHeight="1">
      <c r="A967" s="6"/>
      <c r="B967" s="6"/>
      <c r="C967" s="6"/>
      <c r="D967" s="6"/>
      <c r="E967" s="6"/>
      <c r="F967" s="6"/>
      <c r="G967" s="6"/>
      <c r="H967" s="7"/>
      <c r="I967" s="7"/>
      <c r="J967" s="7"/>
      <c r="K967" s="6"/>
      <c r="L967" s="6"/>
      <c r="M967" s="7"/>
      <c r="N967" s="7"/>
      <c r="O967" s="6"/>
      <c r="P967" s="6"/>
      <c r="Q967" s="6"/>
      <c r="R967" s="6"/>
      <c r="S967" s="7"/>
      <c r="T967" s="6"/>
      <c r="U967" s="8">
        <f>IF(OR(A967="",F967&lt;&gt;"Active"),"",IF(G967="Completed","Completed",IF(H967="","Missing deadline",IF(H967&lt;TODAY(),"Overdue learning",IF(H967&lt;=TODAY()+30,"Due within 30 days","Scheduled")))))</f>
        <v/>
      </c>
      <c r="V967" s="8">
        <f>IF(OR(A967="",F967&lt;&gt;"Active"),"",IF(G967&lt;&gt;"Completed","Not yet completed",IF(J967="","Missing review date",IF(J967&lt;TODAY(),"Review overdue",IF(J967&lt;=TODAY()+30,"Review within 30 days","Scheduled")))))</f>
        <v/>
      </c>
      <c r="W967" s="8">
        <f>IF(OR(A967="",F967&lt;&gt;"Active"),"",IF(K967="No","Not required",IF(K967&lt;&gt;"Yes","Check requirement",IF(L967="Further support needed","Competence concern",IF(L967="Competence confirmed","Confirmed",IF(M967="","Missing assessment due",IF(M967&lt;TODAY(),"Assessment overdue","Assessment outstanding")))))))</f>
        <v/>
      </c>
      <c r="X967" s="8">
        <f>IF(OR(A967="",F967&lt;&gt;"Active"),"",IF(T967="Closed","Closed",IF(AND(T967="Not needed",Q967="",R967="",S967=""),"No action",IF(OR(Q967="",R967="",S967="",T967&lt;&gt;"Open"),"Check action details",IF(S967&lt;TODAY(),"Action overdue","Action open")))))</f>
        <v/>
      </c>
      <c r="Y967" s="8">
        <f>IF(COUNTA(A967:T967)=0,"",IF(F967="Archived","Archived",IF(OR(A967="",B967="",C967="",D967="",E967="",F967&lt;&gt;"Active",COUNTIF(Roles,B967)=0,COUNTIF(Branches,C967)=0,COUNTIF(LearningStatuses,G967)=0,COUNTIF(AssessmentRequired,K967)=0,COUNTIF(AssessmentStatuses,L967)=0,COUNTIF(ActionStatuses,T967)=0,AND(H967&lt;&gt;"",NOT(ISNUMBER(H967))),AND(I967&lt;&gt;"",OR(NOT(ISNUMBER(I967)),I967&gt;TODAY())),AND(J967&lt;&gt;"",NOT(ISNUMBER(J967))),AND(M967&lt;&gt;"",NOT(ISNUMBER(M967))),AND(N967&lt;&gt;"",OR(NOT(ISNUMBER(N967)),N967&gt;TODAY())),AND(S967&lt;&gt;"",NOT(ISNUMBER(S967))),AND(G967="Completed",OR(I967="",P967="",J967="")),AND(G967&lt;&gt;"Completed",OR(I967&lt;&gt;"",H967="")),AND(K967="No",L967&lt;&gt;"Not required"),AND(K967="Yes",OR(L967="Not required",AND(L967&lt;&gt;"Competence confirmed",M967=""))),AND(OR(L967="Competence confirmed",L967="Further support needed"),OR(N967="",O967="",P967="")),AND(L967="Further support needed",T967&lt;&gt;"Open"),X967="Check action details",AND(T967="Closed",OR(Q967="",R967="",P967=""))),"Check required fields/dates","Recorded - verify evidence")))</f>
        <v/>
      </c>
    </row>
    <row r="968" spans="1:25" ht="32" customHeight="1">
      <c r="A968" s="6"/>
      <c r="B968" s="6"/>
      <c r="C968" s="6"/>
      <c r="D968" s="6"/>
      <c r="E968" s="6"/>
      <c r="F968" s="6"/>
      <c r="G968" s="6"/>
      <c r="H968" s="7"/>
      <c r="I968" s="7"/>
      <c r="J968" s="7"/>
      <c r="K968" s="6"/>
      <c r="L968" s="6"/>
      <c r="M968" s="7"/>
      <c r="N968" s="7"/>
      <c r="O968" s="6"/>
      <c r="P968" s="6"/>
      <c r="Q968" s="6"/>
      <c r="R968" s="6"/>
      <c r="S968" s="7"/>
      <c r="T968" s="6"/>
      <c r="U968" s="8">
        <f>IF(OR(A968="",F968&lt;&gt;"Active"),"",IF(G968="Completed","Completed",IF(H968="","Missing deadline",IF(H968&lt;TODAY(),"Overdue learning",IF(H968&lt;=TODAY()+30,"Due within 30 days","Scheduled")))))</f>
        <v/>
      </c>
      <c r="V968" s="8">
        <f>IF(OR(A968="",F968&lt;&gt;"Active"),"",IF(G968&lt;&gt;"Completed","Not yet completed",IF(J968="","Missing review date",IF(J968&lt;TODAY(),"Review overdue",IF(J968&lt;=TODAY()+30,"Review within 30 days","Scheduled")))))</f>
        <v/>
      </c>
      <c r="W968" s="8">
        <f>IF(OR(A968="",F968&lt;&gt;"Active"),"",IF(K968="No","Not required",IF(K968&lt;&gt;"Yes","Check requirement",IF(L968="Further support needed","Competence concern",IF(L968="Competence confirmed","Confirmed",IF(M968="","Missing assessment due",IF(M968&lt;TODAY(),"Assessment overdue","Assessment outstanding")))))))</f>
        <v/>
      </c>
      <c r="X968" s="8">
        <f>IF(OR(A968="",F968&lt;&gt;"Active"),"",IF(T968="Closed","Closed",IF(AND(T968="Not needed",Q968="",R968="",S968=""),"No action",IF(OR(Q968="",R968="",S968="",T968&lt;&gt;"Open"),"Check action details",IF(S968&lt;TODAY(),"Action overdue","Action open")))))</f>
        <v/>
      </c>
      <c r="Y968" s="8">
        <f>IF(COUNTA(A968:T968)=0,"",IF(F968="Archived","Archived",IF(OR(A968="",B968="",C968="",D968="",E968="",F968&lt;&gt;"Active",COUNTIF(Roles,B968)=0,COUNTIF(Branches,C968)=0,COUNTIF(LearningStatuses,G968)=0,COUNTIF(AssessmentRequired,K968)=0,COUNTIF(AssessmentStatuses,L968)=0,COUNTIF(ActionStatuses,T968)=0,AND(H968&lt;&gt;"",NOT(ISNUMBER(H968))),AND(I968&lt;&gt;"",OR(NOT(ISNUMBER(I968)),I968&gt;TODAY())),AND(J968&lt;&gt;"",NOT(ISNUMBER(J968))),AND(M968&lt;&gt;"",NOT(ISNUMBER(M968))),AND(N968&lt;&gt;"",OR(NOT(ISNUMBER(N968)),N968&gt;TODAY())),AND(S968&lt;&gt;"",NOT(ISNUMBER(S968))),AND(G968="Completed",OR(I968="",P968="",J968="")),AND(G968&lt;&gt;"Completed",OR(I968&lt;&gt;"",H968="")),AND(K968="No",L968&lt;&gt;"Not required"),AND(K968="Yes",OR(L968="Not required",AND(L968&lt;&gt;"Competence confirmed",M968=""))),AND(OR(L968="Competence confirmed",L968="Further support needed"),OR(N968="",O968="",P968="")),AND(L968="Further support needed",T968&lt;&gt;"Open"),X968="Check action details",AND(T968="Closed",OR(Q968="",R968="",P968=""))),"Check required fields/dates","Recorded - verify evidence")))</f>
        <v/>
      </c>
    </row>
    <row r="969" spans="1:25" ht="32" customHeight="1">
      <c r="A969" s="6"/>
      <c r="B969" s="6"/>
      <c r="C969" s="6"/>
      <c r="D969" s="6"/>
      <c r="E969" s="6"/>
      <c r="F969" s="6"/>
      <c r="G969" s="6"/>
      <c r="H969" s="7"/>
      <c r="I969" s="7"/>
      <c r="J969" s="7"/>
      <c r="K969" s="6"/>
      <c r="L969" s="6"/>
      <c r="M969" s="7"/>
      <c r="N969" s="7"/>
      <c r="O969" s="6"/>
      <c r="P969" s="6"/>
      <c r="Q969" s="6"/>
      <c r="R969" s="6"/>
      <c r="S969" s="7"/>
      <c r="T969" s="6"/>
      <c r="U969" s="8">
        <f>IF(OR(A969="",F969&lt;&gt;"Active"),"",IF(G969="Completed","Completed",IF(H969="","Missing deadline",IF(H969&lt;TODAY(),"Overdue learning",IF(H969&lt;=TODAY()+30,"Due within 30 days","Scheduled")))))</f>
        <v/>
      </c>
      <c r="V969" s="8">
        <f>IF(OR(A969="",F969&lt;&gt;"Active"),"",IF(G969&lt;&gt;"Completed","Not yet completed",IF(J969="","Missing review date",IF(J969&lt;TODAY(),"Review overdue",IF(J969&lt;=TODAY()+30,"Review within 30 days","Scheduled")))))</f>
        <v/>
      </c>
      <c r="W969" s="8">
        <f>IF(OR(A969="",F969&lt;&gt;"Active"),"",IF(K969="No","Not required",IF(K969&lt;&gt;"Yes","Check requirement",IF(L969="Further support needed","Competence concern",IF(L969="Competence confirmed","Confirmed",IF(M969="","Missing assessment due",IF(M969&lt;TODAY(),"Assessment overdue","Assessment outstanding")))))))</f>
        <v/>
      </c>
      <c r="X969" s="8">
        <f>IF(OR(A969="",F969&lt;&gt;"Active"),"",IF(T969="Closed","Closed",IF(AND(T969="Not needed",Q969="",R969="",S969=""),"No action",IF(OR(Q969="",R969="",S969="",T969&lt;&gt;"Open"),"Check action details",IF(S969&lt;TODAY(),"Action overdue","Action open")))))</f>
        <v/>
      </c>
      <c r="Y969" s="8">
        <f>IF(COUNTA(A969:T969)=0,"",IF(F969="Archived","Archived",IF(OR(A969="",B969="",C969="",D969="",E969="",F969&lt;&gt;"Active",COUNTIF(Roles,B969)=0,COUNTIF(Branches,C969)=0,COUNTIF(LearningStatuses,G969)=0,COUNTIF(AssessmentRequired,K969)=0,COUNTIF(AssessmentStatuses,L969)=0,COUNTIF(ActionStatuses,T969)=0,AND(H969&lt;&gt;"",NOT(ISNUMBER(H969))),AND(I969&lt;&gt;"",OR(NOT(ISNUMBER(I969)),I969&gt;TODAY())),AND(J969&lt;&gt;"",NOT(ISNUMBER(J969))),AND(M969&lt;&gt;"",NOT(ISNUMBER(M969))),AND(N969&lt;&gt;"",OR(NOT(ISNUMBER(N969)),N969&gt;TODAY())),AND(S969&lt;&gt;"",NOT(ISNUMBER(S969))),AND(G969="Completed",OR(I969="",P969="",J969="")),AND(G969&lt;&gt;"Completed",OR(I969&lt;&gt;"",H969="")),AND(K969="No",L969&lt;&gt;"Not required"),AND(K969="Yes",OR(L969="Not required",AND(L969&lt;&gt;"Competence confirmed",M969=""))),AND(OR(L969="Competence confirmed",L969="Further support needed"),OR(N969="",O969="",P969="")),AND(L969="Further support needed",T969&lt;&gt;"Open"),X969="Check action details",AND(T969="Closed",OR(Q969="",R969="",P969=""))),"Check required fields/dates","Recorded - verify evidence")))</f>
        <v/>
      </c>
    </row>
    <row r="970" spans="1:25" ht="32" customHeight="1">
      <c r="A970" s="6"/>
      <c r="B970" s="6"/>
      <c r="C970" s="6"/>
      <c r="D970" s="6"/>
      <c r="E970" s="6"/>
      <c r="F970" s="6"/>
      <c r="G970" s="6"/>
      <c r="H970" s="7"/>
      <c r="I970" s="7"/>
      <c r="J970" s="7"/>
      <c r="K970" s="6"/>
      <c r="L970" s="6"/>
      <c r="M970" s="7"/>
      <c r="N970" s="7"/>
      <c r="O970" s="6"/>
      <c r="P970" s="6"/>
      <c r="Q970" s="6"/>
      <c r="R970" s="6"/>
      <c r="S970" s="7"/>
      <c r="T970" s="6"/>
      <c r="U970" s="8">
        <f>IF(OR(A970="",F970&lt;&gt;"Active"),"",IF(G970="Completed","Completed",IF(H970="","Missing deadline",IF(H970&lt;TODAY(),"Overdue learning",IF(H970&lt;=TODAY()+30,"Due within 30 days","Scheduled")))))</f>
        <v/>
      </c>
      <c r="V970" s="8">
        <f>IF(OR(A970="",F970&lt;&gt;"Active"),"",IF(G970&lt;&gt;"Completed","Not yet completed",IF(J970="","Missing review date",IF(J970&lt;TODAY(),"Review overdue",IF(J970&lt;=TODAY()+30,"Review within 30 days","Scheduled")))))</f>
        <v/>
      </c>
      <c r="W970" s="8">
        <f>IF(OR(A970="",F970&lt;&gt;"Active"),"",IF(K970="No","Not required",IF(K970&lt;&gt;"Yes","Check requirement",IF(L970="Further support needed","Competence concern",IF(L970="Competence confirmed","Confirmed",IF(M970="","Missing assessment due",IF(M970&lt;TODAY(),"Assessment overdue","Assessment outstanding")))))))</f>
        <v/>
      </c>
      <c r="X970" s="8">
        <f>IF(OR(A970="",F970&lt;&gt;"Active"),"",IF(T970="Closed","Closed",IF(AND(T970="Not needed",Q970="",R970="",S970=""),"No action",IF(OR(Q970="",R970="",S970="",T970&lt;&gt;"Open"),"Check action details",IF(S970&lt;TODAY(),"Action overdue","Action open")))))</f>
        <v/>
      </c>
      <c r="Y970" s="8">
        <f>IF(COUNTA(A970:T970)=0,"",IF(F970="Archived","Archived",IF(OR(A970="",B970="",C970="",D970="",E970="",F970&lt;&gt;"Active",COUNTIF(Roles,B970)=0,COUNTIF(Branches,C970)=0,COUNTIF(LearningStatuses,G970)=0,COUNTIF(AssessmentRequired,K970)=0,COUNTIF(AssessmentStatuses,L970)=0,COUNTIF(ActionStatuses,T970)=0,AND(H970&lt;&gt;"",NOT(ISNUMBER(H970))),AND(I970&lt;&gt;"",OR(NOT(ISNUMBER(I970)),I970&gt;TODAY())),AND(J970&lt;&gt;"",NOT(ISNUMBER(J970))),AND(M970&lt;&gt;"",NOT(ISNUMBER(M970))),AND(N970&lt;&gt;"",OR(NOT(ISNUMBER(N970)),N970&gt;TODAY())),AND(S970&lt;&gt;"",NOT(ISNUMBER(S970))),AND(G970="Completed",OR(I970="",P970="",J970="")),AND(G970&lt;&gt;"Completed",OR(I970&lt;&gt;"",H970="")),AND(K970="No",L970&lt;&gt;"Not required"),AND(K970="Yes",OR(L970="Not required",AND(L970&lt;&gt;"Competence confirmed",M970=""))),AND(OR(L970="Competence confirmed",L970="Further support needed"),OR(N970="",O970="",P970="")),AND(L970="Further support needed",T970&lt;&gt;"Open"),X970="Check action details",AND(T970="Closed",OR(Q970="",R970="",P970=""))),"Check required fields/dates","Recorded - verify evidence")))</f>
        <v/>
      </c>
    </row>
    <row r="971" spans="1:25" ht="32" customHeight="1">
      <c r="A971" s="6"/>
      <c r="B971" s="6"/>
      <c r="C971" s="6"/>
      <c r="D971" s="6"/>
      <c r="E971" s="6"/>
      <c r="F971" s="6"/>
      <c r="G971" s="6"/>
      <c r="H971" s="7"/>
      <c r="I971" s="7"/>
      <c r="J971" s="7"/>
      <c r="K971" s="6"/>
      <c r="L971" s="6"/>
      <c r="M971" s="7"/>
      <c r="N971" s="7"/>
      <c r="O971" s="6"/>
      <c r="P971" s="6"/>
      <c r="Q971" s="6"/>
      <c r="R971" s="6"/>
      <c r="S971" s="7"/>
      <c r="T971" s="6"/>
      <c r="U971" s="8">
        <f>IF(OR(A971="",F971&lt;&gt;"Active"),"",IF(G971="Completed","Completed",IF(H971="","Missing deadline",IF(H971&lt;TODAY(),"Overdue learning",IF(H971&lt;=TODAY()+30,"Due within 30 days","Scheduled")))))</f>
        <v/>
      </c>
      <c r="V971" s="8">
        <f>IF(OR(A971="",F971&lt;&gt;"Active"),"",IF(G971&lt;&gt;"Completed","Not yet completed",IF(J971="","Missing review date",IF(J971&lt;TODAY(),"Review overdue",IF(J971&lt;=TODAY()+30,"Review within 30 days","Scheduled")))))</f>
        <v/>
      </c>
      <c r="W971" s="8">
        <f>IF(OR(A971="",F971&lt;&gt;"Active"),"",IF(K971="No","Not required",IF(K971&lt;&gt;"Yes","Check requirement",IF(L971="Further support needed","Competence concern",IF(L971="Competence confirmed","Confirmed",IF(M971="","Missing assessment due",IF(M971&lt;TODAY(),"Assessment overdue","Assessment outstanding")))))))</f>
        <v/>
      </c>
      <c r="X971" s="8">
        <f>IF(OR(A971="",F971&lt;&gt;"Active"),"",IF(T971="Closed","Closed",IF(AND(T971="Not needed",Q971="",R971="",S971=""),"No action",IF(OR(Q971="",R971="",S971="",T971&lt;&gt;"Open"),"Check action details",IF(S971&lt;TODAY(),"Action overdue","Action open")))))</f>
        <v/>
      </c>
      <c r="Y971" s="8">
        <f>IF(COUNTA(A971:T971)=0,"",IF(F971="Archived","Archived",IF(OR(A971="",B971="",C971="",D971="",E971="",F971&lt;&gt;"Active",COUNTIF(Roles,B971)=0,COUNTIF(Branches,C971)=0,COUNTIF(LearningStatuses,G971)=0,COUNTIF(AssessmentRequired,K971)=0,COUNTIF(AssessmentStatuses,L971)=0,COUNTIF(ActionStatuses,T971)=0,AND(H971&lt;&gt;"",NOT(ISNUMBER(H971))),AND(I971&lt;&gt;"",OR(NOT(ISNUMBER(I971)),I971&gt;TODAY())),AND(J971&lt;&gt;"",NOT(ISNUMBER(J971))),AND(M971&lt;&gt;"",NOT(ISNUMBER(M971))),AND(N971&lt;&gt;"",OR(NOT(ISNUMBER(N971)),N971&gt;TODAY())),AND(S971&lt;&gt;"",NOT(ISNUMBER(S971))),AND(G971="Completed",OR(I971="",P971="",J971="")),AND(G971&lt;&gt;"Completed",OR(I971&lt;&gt;"",H971="")),AND(K971="No",L971&lt;&gt;"Not required"),AND(K971="Yes",OR(L971="Not required",AND(L971&lt;&gt;"Competence confirmed",M971=""))),AND(OR(L971="Competence confirmed",L971="Further support needed"),OR(N971="",O971="",P971="")),AND(L971="Further support needed",T971&lt;&gt;"Open"),X971="Check action details",AND(T971="Closed",OR(Q971="",R971="",P971=""))),"Check required fields/dates","Recorded - verify evidence")))</f>
        <v/>
      </c>
    </row>
    <row r="972" spans="1:25" ht="32" customHeight="1">
      <c r="A972" s="6"/>
      <c r="B972" s="6"/>
      <c r="C972" s="6"/>
      <c r="D972" s="6"/>
      <c r="E972" s="6"/>
      <c r="F972" s="6"/>
      <c r="G972" s="6"/>
      <c r="H972" s="7"/>
      <c r="I972" s="7"/>
      <c r="J972" s="7"/>
      <c r="K972" s="6"/>
      <c r="L972" s="6"/>
      <c r="M972" s="7"/>
      <c r="N972" s="7"/>
      <c r="O972" s="6"/>
      <c r="P972" s="6"/>
      <c r="Q972" s="6"/>
      <c r="R972" s="6"/>
      <c r="S972" s="7"/>
      <c r="T972" s="6"/>
      <c r="U972" s="8">
        <f>IF(OR(A972="",F972&lt;&gt;"Active"),"",IF(G972="Completed","Completed",IF(H972="","Missing deadline",IF(H972&lt;TODAY(),"Overdue learning",IF(H972&lt;=TODAY()+30,"Due within 30 days","Scheduled")))))</f>
        <v/>
      </c>
      <c r="V972" s="8">
        <f>IF(OR(A972="",F972&lt;&gt;"Active"),"",IF(G972&lt;&gt;"Completed","Not yet completed",IF(J972="","Missing review date",IF(J972&lt;TODAY(),"Review overdue",IF(J972&lt;=TODAY()+30,"Review within 30 days","Scheduled")))))</f>
        <v/>
      </c>
      <c r="W972" s="8">
        <f>IF(OR(A972="",F972&lt;&gt;"Active"),"",IF(K972="No","Not required",IF(K972&lt;&gt;"Yes","Check requirement",IF(L972="Further support needed","Competence concern",IF(L972="Competence confirmed","Confirmed",IF(M972="","Missing assessment due",IF(M972&lt;TODAY(),"Assessment overdue","Assessment outstanding")))))))</f>
        <v/>
      </c>
      <c r="X972" s="8">
        <f>IF(OR(A972="",F972&lt;&gt;"Active"),"",IF(T972="Closed","Closed",IF(AND(T972="Not needed",Q972="",R972="",S972=""),"No action",IF(OR(Q972="",R972="",S972="",T972&lt;&gt;"Open"),"Check action details",IF(S972&lt;TODAY(),"Action overdue","Action open")))))</f>
        <v/>
      </c>
      <c r="Y972" s="8">
        <f>IF(COUNTA(A972:T972)=0,"",IF(F972="Archived","Archived",IF(OR(A972="",B972="",C972="",D972="",E972="",F972&lt;&gt;"Active",COUNTIF(Roles,B972)=0,COUNTIF(Branches,C972)=0,COUNTIF(LearningStatuses,G972)=0,COUNTIF(AssessmentRequired,K972)=0,COUNTIF(AssessmentStatuses,L972)=0,COUNTIF(ActionStatuses,T972)=0,AND(H972&lt;&gt;"",NOT(ISNUMBER(H972))),AND(I972&lt;&gt;"",OR(NOT(ISNUMBER(I972)),I972&gt;TODAY())),AND(J972&lt;&gt;"",NOT(ISNUMBER(J972))),AND(M972&lt;&gt;"",NOT(ISNUMBER(M972))),AND(N972&lt;&gt;"",OR(NOT(ISNUMBER(N972)),N972&gt;TODAY())),AND(S972&lt;&gt;"",NOT(ISNUMBER(S972))),AND(G972="Completed",OR(I972="",P972="",J972="")),AND(G972&lt;&gt;"Completed",OR(I972&lt;&gt;"",H972="")),AND(K972="No",L972&lt;&gt;"Not required"),AND(K972="Yes",OR(L972="Not required",AND(L972&lt;&gt;"Competence confirmed",M972=""))),AND(OR(L972="Competence confirmed",L972="Further support needed"),OR(N972="",O972="",P972="")),AND(L972="Further support needed",T972&lt;&gt;"Open"),X972="Check action details",AND(T972="Closed",OR(Q972="",R972="",P972=""))),"Check required fields/dates","Recorded - verify evidence")))</f>
        <v/>
      </c>
    </row>
    <row r="973" spans="1:25" ht="32" customHeight="1">
      <c r="A973" s="6"/>
      <c r="B973" s="6"/>
      <c r="C973" s="6"/>
      <c r="D973" s="6"/>
      <c r="E973" s="6"/>
      <c r="F973" s="6"/>
      <c r="G973" s="6"/>
      <c r="H973" s="7"/>
      <c r="I973" s="7"/>
      <c r="J973" s="7"/>
      <c r="K973" s="6"/>
      <c r="L973" s="6"/>
      <c r="M973" s="7"/>
      <c r="N973" s="7"/>
      <c r="O973" s="6"/>
      <c r="P973" s="6"/>
      <c r="Q973" s="6"/>
      <c r="R973" s="6"/>
      <c r="S973" s="7"/>
      <c r="T973" s="6"/>
      <c r="U973" s="8">
        <f>IF(OR(A973="",F973&lt;&gt;"Active"),"",IF(G973="Completed","Completed",IF(H973="","Missing deadline",IF(H973&lt;TODAY(),"Overdue learning",IF(H973&lt;=TODAY()+30,"Due within 30 days","Scheduled")))))</f>
        <v/>
      </c>
      <c r="V973" s="8">
        <f>IF(OR(A973="",F973&lt;&gt;"Active"),"",IF(G973&lt;&gt;"Completed","Not yet completed",IF(J973="","Missing review date",IF(J973&lt;TODAY(),"Review overdue",IF(J973&lt;=TODAY()+30,"Review within 30 days","Scheduled")))))</f>
        <v/>
      </c>
      <c r="W973" s="8">
        <f>IF(OR(A973="",F973&lt;&gt;"Active"),"",IF(K973="No","Not required",IF(K973&lt;&gt;"Yes","Check requirement",IF(L973="Further support needed","Competence concern",IF(L973="Competence confirmed","Confirmed",IF(M973="","Missing assessment due",IF(M973&lt;TODAY(),"Assessment overdue","Assessment outstanding")))))))</f>
        <v/>
      </c>
      <c r="X973" s="8">
        <f>IF(OR(A973="",F973&lt;&gt;"Active"),"",IF(T973="Closed","Closed",IF(AND(T973="Not needed",Q973="",R973="",S973=""),"No action",IF(OR(Q973="",R973="",S973="",T973&lt;&gt;"Open"),"Check action details",IF(S973&lt;TODAY(),"Action overdue","Action open")))))</f>
        <v/>
      </c>
      <c r="Y973" s="8">
        <f>IF(COUNTA(A973:T973)=0,"",IF(F973="Archived","Archived",IF(OR(A973="",B973="",C973="",D973="",E973="",F973&lt;&gt;"Active",COUNTIF(Roles,B973)=0,COUNTIF(Branches,C973)=0,COUNTIF(LearningStatuses,G973)=0,COUNTIF(AssessmentRequired,K973)=0,COUNTIF(AssessmentStatuses,L973)=0,COUNTIF(ActionStatuses,T973)=0,AND(H973&lt;&gt;"",NOT(ISNUMBER(H973))),AND(I973&lt;&gt;"",OR(NOT(ISNUMBER(I973)),I973&gt;TODAY())),AND(J973&lt;&gt;"",NOT(ISNUMBER(J973))),AND(M973&lt;&gt;"",NOT(ISNUMBER(M973))),AND(N973&lt;&gt;"",OR(NOT(ISNUMBER(N973)),N973&gt;TODAY())),AND(S973&lt;&gt;"",NOT(ISNUMBER(S973))),AND(G973="Completed",OR(I973="",P973="",J973="")),AND(G973&lt;&gt;"Completed",OR(I973&lt;&gt;"",H973="")),AND(K973="No",L973&lt;&gt;"Not required"),AND(K973="Yes",OR(L973="Not required",AND(L973&lt;&gt;"Competence confirmed",M973=""))),AND(OR(L973="Competence confirmed",L973="Further support needed"),OR(N973="",O973="",P973="")),AND(L973="Further support needed",T973&lt;&gt;"Open"),X973="Check action details",AND(T973="Closed",OR(Q973="",R973="",P973=""))),"Check required fields/dates","Recorded - verify evidence")))</f>
        <v/>
      </c>
    </row>
    <row r="974" spans="1:25" ht="32" customHeight="1">
      <c r="A974" s="6"/>
      <c r="B974" s="6"/>
      <c r="C974" s="6"/>
      <c r="D974" s="6"/>
      <c r="E974" s="6"/>
      <c r="F974" s="6"/>
      <c r="G974" s="6"/>
      <c r="H974" s="7"/>
      <c r="I974" s="7"/>
      <c r="J974" s="7"/>
      <c r="K974" s="6"/>
      <c r="L974" s="6"/>
      <c r="M974" s="7"/>
      <c r="N974" s="7"/>
      <c r="O974" s="6"/>
      <c r="P974" s="6"/>
      <c r="Q974" s="6"/>
      <c r="R974" s="6"/>
      <c r="S974" s="7"/>
      <c r="T974" s="6"/>
      <c r="U974" s="8">
        <f>IF(OR(A974="",F974&lt;&gt;"Active"),"",IF(G974="Completed","Completed",IF(H974="","Missing deadline",IF(H974&lt;TODAY(),"Overdue learning",IF(H974&lt;=TODAY()+30,"Due within 30 days","Scheduled")))))</f>
        <v/>
      </c>
      <c r="V974" s="8">
        <f>IF(OR(A974="",F974&lt;&gt;"Active"),"",IF(G974&lt;&gt;"Completed","Not yet completed",IF(J974="","Missing review date",IF(J974&lt;TODAY(),"Review overdue",IF(J974&lt;=TODAY()+30,"Review within 30 days","Scheduled")))))</f>
        <v/>
      </c>
      <c r="W974" s="8">
        <f>IF(OR(A974="",F974&lt;&gt;"Active"),"",IF(K974="No","Not required",IF(K974&lt;&gt;"Yes","Check requirement",IF(L974="Further support needed","Competence concern",IF(L974="Competence confirmed","Confirmed",IF(M974="","Missing assessment due",IF(M974&lt;TODAY(),"Assessment overdue","Assessment outstanding")))))))</f>
        <v/>
      </c>
      <c r="X974" s="8">
        <f>IF(OR(A974="",F974&lt;&gt;"Active"),"",IF(T974="Closed","Closed",IF(AND(T974="Not needed",Q974="",R974="",S974=""),"No action",IF(OR(Q974="",R974="",S974="",T974&lt;&gt;"Open"),"Check action details",IF(S974&lt;TODAY(),"Action overdue","Action open")))))</f>
        <v/>
      </c>
      <c r="Y974" s="8">
        <f>IF(COUNTA(A974:T974)=0,"",IF(F974="Archived","Archived",IF(OR(A974="",B974="",C974="",D974="",E974="",F974&lt;&gt;"Active",COUNTIF(Roles,B974)=0,COUNTIF(Branches,C974)=0,COUNTIF(LearningStatuses,G974)=0,COUNTIF(AssessmentRequired,K974)=0,COUNTIF(AssessmentStatuses,L974)=0,COUNTIF(ActionStatuses,T974)=0,AND(H974&lt;&gt;"",NOT(ISNUMBER(H974))),AND(I974&lt;&gt;"",OR(NOT(ISNUMBER(I974)),I974&gt;TODAY())),AND(J974&lt;&gt;"",NOT(ISNUMBER(J974))),AND(M974&lt;&gt;"",NOT(ISNUMBER(M974))),AND(N974&lt;&gt;"",OR(NOT(ISNUMBER(N974)),N974&gt;TODAY())),AND(S974&lt;&gt;"",NOT(ISNUMBER(S974))),AND(G974="Completed",OR(I974="",P974="",J974="")),AND(G974&lt;&gt;"Completed",OR(I974&lt;&gt;"",H974="")),AND(K974="No",L974&lt;&gt;"Not required"),AND(K974="Yes",OR(L974="Not required",AND(L974&lt;&gt;"Competence confirmed",M974=""))),AND(OR(L974="Competence confirmed",L974="Further support needed"),OR(N974="",O974="",P974="")),AND(L974="Further support needed",T974&lt;&gt;"Open"),X974="Check action details",AND(T974="Closed",OR(Q974="",R974="",P974=""))),"Check required fields/dates","Recorded - verify evidence")))</f>
        <v/>
      </c>
    </row>
    <row r="975" spans="1:25" ht="32" customHeight="1">
      <c r="A975" s="6"/>
      <c r="B975" s="6"/>
      <c r="C975" s="6"/>
      <c r="D975" s="6"/>
      <c r="E975" s="6"/>
      <c r="F975" s="6"/>
      <c r="G975" s="6"/>
      <c r="H975" s="7"/>
      <c r="I975" s="7"/>
      <c r="J975" s="7"/>
      <c r="K975" s="6"/>
      <c r="L975" s="6"/>
      <c r="M975" s="7"/>
      <c r="N975" s="7"/>
      <c r="O975" s="6"/>
      <c r="P975" s="6"/>
      <c r="Q975" s="6"/>
      <c r="R975" s="6"/>
      <c r="S975" s="7"/>
      <c r="T975" s="6"/>
      <c r="U975" s="8">
        <f>IF(OR(A975="",F975&lt;&gt;"Active"),"",IF(G975="Completed","Completed",IF(H975="","Missing deadline",IF(H975&lt;TODAY(),"Overdue learning",IF(H975&lt;=TODAY()+30,"Due within 30 days","Scheduled")))))</f>
        <v/>
      </c>
      <c r="V975" s="8">
        <f>IF(OR(A975="",F975&lt;&gt;"Active"),"",IF(G975&lt;&gt;"Completed","Not yet completed",IF(J975="","Missing review date",IF(J975&lt;TODAY(),"Review overdue",IF(J975&lt;=TODAY()+30,"Review within 30 days","Scheduled")))))</f>
        <v/>
      </c>
      <c r="W975" s="8">
        <f>IF(OR(A975="",F975&lt;&gt;"Active"),"",IF(K975="No","Not required",IF(K975&lt;&gt;"Yes","Check requirement",IF(L975="Further support needed","Competence concern",IF(L975="Competence confirmed","Confirmed",IF(M975="","Missing assessment due",IF(M975&lt;TODAY(),"Assessment overdue","Assessment outstanding")))))))</f>
        <v/>
      </c>
      <c r="X975" s="8">
        <f>IF(OR(A975="",F975&lt;&gt;"Active"),"",IF(T975="Closed","Closed",IF(AND(T975="Not needed",Q975="",R975="",S975=""),"No action",IF(OR(Q975="",R975="",S975="",T975&lt;&gt;"Open"),"Check action details",IF(S975&lt;TODAY(),"Action overdue","Action open")))))</f>
        <v/>
      </c>
      <c r="Y975" s="8">
        <f>IF(COUNTA(A975:T975)=0,"",IF(F975="Archived","Archived",IF(OR(A975="",B975="",C975="",D975="",E975="",F975&lt;&gt;"Active",COUNTIF(Roles,B975)=0,COUNTIF(Branches,C975)=0,COUNTIF(LearningStatuses,G975)=0,COUNTIF(AssessmentRequired,K975)=0,COUNTIF(AssessmentStatuses,L975)=0,COUNTIF(ActionStatuses,T975)=0,AND(H975&lt;&gt;"",NOT(ISNUMBER(H975))),AND(I975&lt;&gt;"",OR(NOT(ISNUMBER(I975)),I975&gt;TODAY())),AND(J975&lt;&gt;"",NOT(ISNUMBER(J975))),AND(M975&lt;&gt;"",NOT(ISNUMBER(M975))),AND(N975&lt;&gt;"",OR(NOT(ISNUMBER(N975)),N975&gt;TODAY())),AND(S975&lt;&gt;"",NOT(ISNUMBER(S975))),AND(G975="Completed",OR(I975="",P975="",J975="")),AND(G975&lt;&gt;"Completed",OR(I975&lt;&gt;"",H975="")),AND(K975="No",L975&lt;&gt;"Not required"),AND(K975="Yes",OR(L975="Not required",AND(L975&lt;&gt;"Competence confirmed",M975=""))),AND(OR(L975="Competence confirmed",L975="Further support needed"),OR(N975="",O975="",P975="")),AND(L975="Further support needed",T975&lt;&gt;"Open"),X975="Check action details",AND(T975="Closed",OR(Q975="",R975="",P975=""))),"Check required fields/dates","Recorded - verify evidence")))</f>
        <v/>
      </c>
    </row>
    <row r="976" spans="1:25" ht="32" customHeight="1">
      <c r="A976" s="6"/>
      <c r="B976" s="6"/>
      <c r="C976" s="6"/>
      <c r="D976" s="6"/>
      <c r="E976" s="6"/>
      <c r="F976" s="6"/>
      <c r="G976" s="6"/>
      <c r="H976" s="7"/>
      <c r="I976" s="7"/>
      <c r="J976" s="7"/>
      <c r="K976" s="6"/>
      <c r="L976" s="6"/>
      <c r="M976" s="7"/>
      <c r="N976" s="7"/>
      <c r="O976" s="6"/>
      <c r="P976" s="6"/>
      <c r="Q976" s="6"/>
      <c r="R976" s="6"/>
      <c r="S976" s="7"/>
      <c r="T976" s="6"/>
      <c r="U976" s="8">
        <f>IF(OR(A976="",F976&lt;&gt;"Active"),"",IF(G976="Completed","Completed",IF(H976="","Missing deadline",IF(H976&lt;TODAY(),"Overdue learning",IF(H976&lt;=TODAY()+30,"Due within 30 days","Scheduled")))))</f>
        <v/>
      </c>
      <c r="V976" s="8">
        <f>IF(OR(A976="",F976&lt;&gt;"Active"),"",IF(G976&lt;&gt;"Completed","Not yet completed",IF(J976="","Missing review date",IF(J976&lt;TODAY(),"Review overdue",IF(J976&lt;=TODAY()+30,"Review within 30 days","Scheduled")))))</f>
        <v/>
      </c>
      <c r="W976" s="8">
        <f>IF(OR(A976="",F976&lt;&gt;"Active"),"",IF(K976="No","Not required",IF(K976&lt;&gt;"Yes","Check requirement",IF(L976="Further support needed","Competence concern",IF(L976="Competence confirmed","Confirmed",IF(M976="","Missing assessment due",IF(M976&lt;TODAY(),"Assessment overdue","Assessment outstanding")))))))</f>
        <v/>
      </c>
      <c r="X976" s="8">
        <f>IF(OR(A976="",F976&lt;&gt;"Active"),"",IF(T976="Closed","Closed",IF(AND(T976="Not needed",Q976="",R976="",S976=""),"No action",IF(OR(Q976="",R976="",S976="",T976&lt;&gt;"Open"),"Check action details",IF(S976&lt;TODAY(),"Action overdue","Action open")))))</f>
        <v/>
      </c>
      <c r="Y976" s="8">
        <f>IF(COUNTA(A976:T976)=0,"",IF(F976="Archived","Archived",IF(OR(A976="",B976="",C976="",D976="",E976="",F976&lt;&gt;"Active",COUNTIF(Roles,B976)=0,COUNTIF(Branches,C976)=0,COUNTIF(LearningStatuses,G976)=0,COUNTIF(AssessmentRequired,K976)=0,COUNTIF(AssessmentStatuses,L976)=0,COUNTIF(ActionStatuses,T976)=0,AND(H976&lt;&gt;"",NOT(ISNUMBER(H976))),AND(I976&lt;&gt;"",OR(NOT(ISNUMBER(I976)),I976&gt;TODAY())),AND(J976&lt;&gt;"",NOT(ISNUMBER(J976))),AND(M976&lt;&gt;"",NOT(ISNUMBER(M976))),AND(N976&lt;&gt;"",OR(NOT(ISNUMBER(N976)),N976&gt;TODAY())),AND(S976&lt;&gt;"",NOT(ISNUMBER(S976))),AND(G976="Completed",OR(I976="",P976="",J976="")),AND(G976&lt;&gt;"Completed",OR(I976&lt;&gt;"",H976="")),AND(K976="No",L976&lt;&gt;"Not required"),AND(K976="Yes",OR(L976="Not required",AND(L976&lt;&gt;"Competence confirmed",M976=""))),AND(OR(L976="Competence confirmed",L976="Further support needed"),OR(N976="",O976="",P976="")),AND(L976="Further support needed",T976&lt;&gt;"Open"),X976="Check action details",AND(T976="Closed",OR(Q976="",R976="",P976=""))),"Check required fields/dates","Recorded - verify evidence")))</f>
        <v/>
      </c>
    </row>
    <row r="977" spans="1:25" ht="32" customHeight="1">
      <c r="A977" s="6"/>
      <c r="B977" s="6"/>
      <c r="C977" s="6"/>
      <c r="D977" s="6"/>
      <c r="E977" s="6"/>
      <c r="F977" s="6"/>
      <c r="G977" s="6"/>
      <c r="H977" s="7"/>
      <c r="I977" s="7"/>
      <c r="J977" s="7"/>
      <c r="K977" s="6"/>
      <c r="L977" s="6"/>
      <c r="M977" s="7"/>
      <c r="N977" s="7"/>
      <c r="O977" s="6"/>
      <c r="P977" s="6"/>
      <c r="Q977" s="6"/>
      <c r="R977" s="6"/>
      <c r="S977" s="7"/>
      <c r="T977" s="6"/>
      <c r="U977" s="8">
        <f>IF(OR(A977="",F977&lt;&gt;"Active"),"",IF(G977="Completed","Completed",IF(H977="","Missing deadline",IF(H977&lt;TODAY(),"Overdue learning",IF(H977&lt;=TODAY()+30,"Due within 30 days","Scheduled")))))</f>
        <v/>
      </c>
      <c r="V977" s="8">
        <f>IF(OR(A977="",F977&lt;&gt;"Active"),"",IF(G977&lt;&gt;"Completed","Not yet completed",IF(J977="","Missing review date",IF(J977&lt;TODAY(),"Review overdue",IF(J977&lt;=TODAY()+30,"Review within 30 days","Scheduled")))))</f>
        <v/>
      </c>
      <c r="W977" s="8">
        <f>IF(OR(A977="",F977&lt;&gt;"Active"),"",IF(K977="No","Not required",IF(K977&lt;&gt;"Yes","Check requirement",IF(L977="Further support needed","Competence concern",IF(L977="Competence confirmed","Confirmed",IF(M977="","Missing assessment due",IF(M977&lt;TODAY(),"Assessment overdue","Assessment outstanding")))))))</f>
        <v/>
      </c>
      <c r="X977" s="8">
        <f>IF(OR(A977="",F977&lt;&gt;"Active"),"",IF(T977="Closed","Closed",IF(AND(T977="Not needed",Q977="",R977="",S977=""),"No action",IF(OR(Q977="",R977="",S977="",T977&lt;&gt;"Open"),"Check action details",IF(S977&lt;TODAY(),"Action overdue","Action open")))))</f>
        <v/>
      </c>
      <c r="Y977" s="8">
        <f>IF(COUNTA(A977:T977)=0,"",IF(F977="Archived","Archived",IF(OR(A977="",B977="",C977="",D977="",E977="",F977&lt;&gt;"Active",COUNTIF(Roles,B977)=0,COUNTIF(Branches,C977)=0,COUNTIF(LearningStatuses,G977)=0,COUNTIF(AssessmentRequired,K977)=0,COUNTIF(AssessmentStatuses,L977)=0,COUNTIF(ActionStatuses,T977)=0,AND(H977&lt;&gt;"",NOT(ISNUMBER(H977))),AND(I977&lt;&gt;"",OR(NOT(ISNUMBER(I977)),I977&gt;TODAY())),AND(J977&lt;&gt;"",NOT(ISNUMBER(J977))),AND(M977&lt;&gt;"",NOT(ISNUMBER(M977))),AND(N977&lt;&gt;"",OR(NOT(ISNUMBER(N977)),N977&gt;TODAY())),AND(S977&lt;&gt;"",NOT(ISNUMBER(S977))),AND(G977="Completed",OR(I977="",P977="",J977="")),AND(G977&lt;&gt;"Completed",OR(I977&lt;&gt;"",H977="")),AND(K977="No",L977&lt;&gt;"Not required"),AND(K977="Yes",OR(L977="Not required",AND(L977&lt;&gt;"Competence confirmed",M977=""))),AND(OR(L977="Competence confirmed",L977="Further support needed"),OR(N977="",O977="",P977="")),AND(L977="Further support needed",T977&lt;&gt;"Open"),X977="Check action details",AND(T977="Closed",OR(Q977="",R977="",P977=""))),"Check required fields/dates","Recorded - verify evidence")))</f>
        <v/>
      </c>
    </row>
    <row r="978" spans="1:25" ht="32" customHeight="1">
      <c r="A978" s="6"/>
      <c r="B978" s="6"/>
      <c r="C978" s="6"/>
      <c r="D978" s="6"/>
      <c r="E978" s="6"/>
      <c r="F978" s="6"/>
      <c r="G978" s="6"/>
      <c r="H978" s="7"/>
      <c r="I978" s="7"/>
      <c r="J978" s="7"/>
      <c r="K978" s="6"/>
      <c r="L978" s="6"/>
      <c r="M978" s="7"/>
      <c r="N978" s="7"/>
      <c r="O978" s="6"/>
      <c r="P978" s="6"/>
      <c r="Q978" s="6"/>
      <c r="R978" s="6"/>
      <c r="S978" s="7"/>
      <c r="T978" s="6"/>
      <c r="U978" s="8">
        <f>IF(OR(A978="",F978&lt;&gt;"Active"),"",IF(G978="Completed","Completed",IF(H978="","Missing deadline",IF(H978&lt;TODAY(),"Overdue learning",IF(H978&lt;=TODAY()+30,"Due within 30 days","Scheduled")))))</f>
        <v/>
      </c>
      <c r="V978" s="8">
        <f>IF(OR(A978="",F978&lt;&gt;"Active"),"",IF(G978&lt;&gt;"Completed","Not yet completed",IF(J978="","Missing review date",IF(J978&lt;TODAY(),"Review overdue",IF(J978&lt;=TODAY()+30,"Review within 30 days","Scheduled")))))</f>
        <v/>
      </c>
      <c r="W978" s="8">
        <f>IF(OR(A978="",F978&lt;&gt;"Active"),"",IF(K978="No","Not required",IF(K978&lt;&gt;"Yes","Check requirement",IF(L978="Further support needed","Competence concern",IF(L978="Competence confirmed","Confirmed",IF(M978="","Missing assessment due",IF(M978&lt;TODAY(),"Assessment overdue","Assessment outstanding")))))))</f>
        <v/>
      </c>
      <c r="X978" s="8">
        <f>IF(OR(A978="",F978&lt;&gt;"Active"),"",IF(T978="Closed","Closed",IF(AND(T978="Not needed",Q978="",R978="",S978=""),"No action",IF(OR(Q978="",R978="",S978="",T978&lt;&gt;"Open"),"Check action details",IF(S978&lt;TODAY(),"Action overdue","Action open")))))</f>
        <v/>
      </c>
      <c r="Y978" s="8">
        <f>IF(COUNTA(A978:T978)=0,"",IF(F978="Archived","Archived",IF(OR(A978="",B978="",C978="",D978="",E978="",F978&lt;&gt;"Active",COUNTIF(Roles,B978)=0,COUNTIF(Branches,C978)=0,COUNTIF(LearningStatuses,G978)=0,COUNTIF(AssessmentRequired,K978)=0,COUNTIF(AssessmentStatuses,L978)=0,COUNTIF(ActionStatuses,T978)=0,AND(H978&lt;&gt;"",NOT(ISNUMBER(H978))),AND(I978&lt;&gt;"",OR(NOT(ISNUMBER(I978)),I978&gt;TODAY())),AND(J978&lt;&gt;"",NOT(ISNUMBER(J978))),AND(M978&lt;&gt;"",NOT(ISNUMBER(M978))),AND(N978&lt;&gt;"",OR(NOT(ISNUMBER(N978)),N978&gt;TODAY())),AND(S978&lt;&gt;"",NOT(ISNUMBER(S978))),AND(G978="Completed",OR(I978="",P978="",J978="")),AND(G978&lt;&gt;"Completed",OR(I978&lt;&gt;"",H978="")),AND(K978="No",L978&lt;&gt;"Not required"),AND(K978="Yes",OR(L978="Not required",AND(L978&lt;&gt;"Competence confirmed",M978=""))),AND(OR(L978="Competence confirmed",L978="Further support needed"),OR(N978="",O978="",P978="")),AND(L978="Further support needed",T978&lt;&gt;"Open"),X978="Check action details",AND(T978="Closed",OR(Q978="",R978="",P978=""))),"Check required fields/dates","Recorded - verify evidence")))</f>
        <v/>
      </c>
    </row>
    <row r="979" spans="1:25" ht="32" customHeight="1">
      <c r="A979" s="6"/>
      <c r="B979" s="6"/>
      <c r="C979" s="6"/>
      <c r="D979" s="6"/>
      <c r="E979" s="6"/>
      <c r="F979" s="6"/>
      <c r="G979" s="6"/>
      <c r="H979" s="7"/>
      <c r="I979" s="7"/>
      <c r="J979" s="7"/>
      <c r="K979" s="6"/>
      <c r="L979" s="6"/>
      <c r="M979" s="7"/>
      <c r="N979" s="7"/>
      <c r="O979" s="6"/>
      <c r="P979" s="6"/>
      <c r="Q979" s="6"/>
      <c r="R979" s="6"/>
      <c r="S979" s="7"/>
      <c r="T979" s="6"/>
      <c r="U979" s="8">
        <f>IF(OR(A979="",F979&lt;&gt;"Active"),"",IF(G979="Completed","Completed",IF(H979="","Missing deadline",IF(H979&lt;TODAY(),"Overdue learning",IF(H979&lt;=TODAY()+30,"Due within 30 days","Scheduled")))))</f>
        <v/>
      </c>
      <c r="V979" s="8">
        <f>IF(OR(A979="",F979&lt;&gt;"Active"),"",IF(G979&lt;&gt;"Completed","Not yet completed",IF(J979="","Missing review date",IF(J979&lt;TODAY(),"Review overdue",IF(J979&lt;=TODAY()+30,"Review within 30 days","Scheduled")))))</f>
        <v/>
      </c>
      <c r="W979" s="8">
        <f>IF(OR(A979="",F979&lt;&gt;"Active"),"",IF(K979="No","Not required",IF(K979&lt;&gt;"Yes","Check requirement",IF(L979="Further support needed","Competence concern",IF(L979="Competence confirmed","Confirmed",IF(M979="","Missing assessment due",IF(M979&lt;TODAY(),"Assessment overdue","Assessment outstanding")))))))</f>
        <v/>
      </c>
      <c r="X979" s="8">
        <f>IF(OR(A979="",F979&lt;&gt;"Active"),"",IF(T979="Closed","Closed",IF(AND(T979="Not needed",Q979="",R979="",S979=""),"No action",IF(OR(Q979="",R979="",S979="",T979&lt;&gt;"Open"),"Check action details",IF(S979&lt;TODAY(),"Action overdue","Action open")))))</f>
        <v/>
      </c>
      <c r="Y979" s="8">
        <f>IF(COUNTA(A979:T979)=0,"",IF(F979="Archived","Archived",IF(OR(A979="",B979="",C979="",D979="",E979="",F979&lt;&gt;"Active",COUNTIF(Roles,B979)=0,COUNTIF(Branches,C979)=0,COUNTIF(LearningStatuses,G979)=0,COUNTIF(AssessmentRequired,K979)=0,COUNTIF(AssessmentStatuses,L979)=0,COUNTIF(ActionStatuses,T979)=0,AND(H979&lt;&gt;"",NOT(ISNUMBER(H979))),AND(I979&lt;&gt;"",OR(NOT(ISNUMBER(I979)),I979&gt;TODAY())),AND(J979&lt;&gt;"",NOT(ISNUMBER(J979))),AND(M979&lt;&gt;"",NOT(ISNUMBER(M979))),AND(N979&lt;&gt;"",OR(NOT(ISNUMBER(N979)),N979&gt;TODAY())),AND(S979&lt;&gt;"",NOT(ISNUMBER(S979))),AND(G979="Completed",OR(I979="",P979="",J979="")),AND(G979&lt;&gt;"Completed",OR(I979&lt;&gt;"",H979="")),AND(K979="No",L979&lt;&gt;"Not required"),AND(K979="Yes",OR(L979="Not required",AND(L979&lt;&gt;"Competence confirmed",M979=""))),AND(OR(L979="Competence confirmed",L979="Further support needed"),OR(N979="",O979="",P979="")),AND(L979="Further support needed",T979&lt;&gt;"Open"),X979="Check action details",AND(T979="Closed",OR(Q979="",R979="",P979=""))),"Check required fields/dates","Recorded - verify evidence")))</f>
        <v/>
      </c>
    </row>
    <row r="980" spans="1:25" ht="32" customHeight="1">
      <c r="A980" s="6"/>
      <c r="B980" s="6"/>
      <c r="C980" s="6"/>
      <c r="D980" s="6"/>
      <c r="E980" s="6"/>
      <c r="F980" s="6"/>
      <c r="G980" s="6"/>
      <c r="H980" s="7"/>
      <c r="I980" s="7"/>
      <c r="J980" s="7"/>
      <c r="K980" s="6"/>
      <c r="L980" s="6"/>
      <c r="M980" s="7"/>
      <c r="N980" s="7"/>
      <c r="O980" s="6"/>
      <c r="P980" s="6"/>
      <c r="Q980" s="6"/>
      <c r="R980" s="6"/>
      <c r="S980" s="7"/>
      <c r="T980" s="6"/>
      <c r="U980" s="8">
        <f>IF(OR(A980="",F980&lt;&gt;"Active"),"",IF(G980="Completed","Completed",IF(H980="","Missing deadline",IF(H980&lt;TODAY(),"Overdue learning",IF(H980&lt;=TODAY()+30,"Due within 30 days","Scheduled")))))</f>
        <v/>
      </c>
      <c r="V980" s="8">
        <f>IF(OR(A980="",F980&lt;&gt;"Active"),"",IF(G980&lt;&gt;"Completed","Not yet completed",IF(J980="","Missing review date",IF(J980&lt;TODAY(),"Review overdue",IF(J980&lt;=TODAY()+30,"Review within 30 days","Scheduled")))))</f>
        <v/>
      </c>
      <c r="W980" s="8">
        <f>IF(OR(A980="",F980&lt;&gt;"Active"),"",IF(K980="No","Not required",IF(K980&lt;&gt;"Yes","Check requirement",IF(L980="Further support needed","Competence concern",IF(L980="Competence confirmed","Confirmed",IF(M980="","Missing assessment due",IF(M980&lt;TODAY(),"Assessment overdue","Assessment outstanding")))))))</f>
        <v/>
      </c>
      <c r="X980" s="8">
        <f>IF(OR(A980="",F980&lt;&gt;"Active"),"",IF(T980="Closed","Closed",IF(AND(T980="Not needed",Q980="",R980="",S980=""),"No action",IF(OR(Q980="",R980="",S980="",T980&lt;&gt;"Open"),"Check action details",IF(S980&lt;TODAY(),"Action overdue","Action open")))))</f>
        <v/>
      </c>
      <c r="Y980" s="8">
        <f>IF(COUNTA(A980:T980)=0,"",IF(F980="Archived","Archived",IF(OR(A980="",B980="",C980="",D980="",E980="",F980&lt;&gt;"Active",COUNTIF(Roles,B980)=0,COUNTIF(Branches,C980)=0,COUNTIF(LearningStatuses,G980)=0,COUNTIF(AssessmentRequired,K980)=0,COUNTIF(AssessmentStatuses,L980)=0,COUNTIF(ActionStatuses,T980)=0,AND(H980&lt;&gt;"",NOT(ISNUMBER(H980))),AND(I980&lt;&gt;"",OR(NOT(ISNUMBER(I980)),I980&gt;TODAY())),AND(J980&lt;&gt;"",NOT(ISNUMBER(J980))),AND(M980&lt;&gt;"",NOT(ISNUMBER(M980))),AND(N980&lt;&gt;"",OR(NOT(ISNUMBER(N980)),N980&gt;TODAY())),AND(S980&lt;&gt;"",NOT(ISNUMBER(S980))),AND(G980="Completed",OR(I980="",P980="",J980="")),AND(G980&lt;&gt;"Completed",OR(I980&lt;&gt;"",H980="")),AND(K980="No",L980&lt;&gt;"Not required"),AND(K980="Yes",OR(L980="Not required",AND(L980&lt;&gt;"Competence confirmed",M980=""))),AND(OR(L980="Competence confirmed",L980="Further support needed"),OR(N980="",O980="",P980="")),AND(L980="Further support needed",T980&lt;&gt;"Open"),X980="Check action details",AND(T980="Closed",OR(Q980="",R980="",P980=""))),"Check required fields/dates","Recorded - verify evidence")))</f>
        <v/>
      </c>
    </row>
    <row r="981" spans="1:25" ht="32" customHeight="1">
      <c r="A981" s="6"/>
      <c r="B981" s="6"/>
      <c r="C981" s="6"/>
      <c r="D981" s="6"/>
      <c r="E981" s="6"/>
      <c r="F981" s="6"/>
      <c r="G981" s="6"/>
      <c r="H981" s="7"/>
      <c r="I981" s="7"/>
      <c r="J981" s="7"/>
      <c r="K981" s="6"/>
      <c r="L981" s="6"/>
      <c r="M981" s="7"/>
      <c r="N981" s="7"/>
      <c r="O981" s="6"/>
      <c r="P981" s="6"/>
      <c r="Q981" s="6"/>
      <c r="R981" s="6"/>
      <c r="S981" s="7"/>
      <c r="T981" s="6"/>
      <c r="U981" s="8">
        <f>IF(OR(A981="",F981&lt;&gt;"Active"),"",IF(G981="Completed","Completed",IF(H981="","Missing deadline",IF(H981&lt;TODAY(),"Overdue learning",IF(H981&lt;=TODAY()+30,"Due within 30 days","Scheduled")))))</f>
        <v/>
      </c>
      <c r="V981" s="8">
        <f>IF(OR(A981="",F981&lt;&gt;"Active"),"",IF(G981&lt;&gt;"Completed","Not yet completed",IF(J981="","Missing review date",IF(J981&lt;TODAY(),"Review overdue",IF(J981&lt;=TODAY()+30,"Review within 30 days","Scheduled")))))</f>
        <v/>
      </c>
      <c r="W981" s="8">
        <f>IF(OR(A981="",F981&lt;&gt;"Active"),"",IF(K981="No","Not required",IF(K981&lt;&gt;"Yes","Check requirement",IF(L981="Further support needed","Competence concern",IF(L981="Competence confirmed","Confirmed",IF(M981="","Missing assessment due",IF(M981&lt;TODAY(),"Assessment overdue","Assessment outstanding")))))))</f>
        <v/>
      </c>
      <c r="X981" s="8">
        <f>IF(OR(A981="",F981&lt;&gt;"Active"),"",IF(T981="Closed","Closed",IF(AND(T981="Not needed",Q981="",R981="",S981=""),"No action",IF(OR(Q981="",R981="",S981="",T981&lt;&gt;"Open"),"Check action details",IF(S981&lt;TODAY(),"Action overdue","Action open")))))</f>
        <v/>
      </c>
      <c r="Y981" s="8">
        <f>IF(COUNTA(A981:T981)=0,"",IF(F981="Archived","Archived",IF(OR(A981="",B981="",C981="",D981="",E981="",F981&lt;&gt;"Active",COUNTIF(Roles,B981)=0,COUNTIF(Branches,C981)=0,COUNTIF(LearningStatuses,G981)=0,COUNTIF(AssessmentRequired,K981)=0,COUNTIF(AssessmentStatuses,L981)=0,COUNTIF(ActionStatuses,T981)=0,AND(H981&lt;&gt;"",NOT(ISNUMBER(H981))),AND(I981&lt;&gt;"",OR(NOT(ISNUMBER(I981)),I981&gt;TODAY())),AND(J981&lt;&gt;"",NOT(ISNUMBER(J981))),AND(M981&lt;&gt;"",NOT(ISNUMBER(M981))),AND(N981&lt;&gt;"",OR(NOT(ISNUMBER(N981)),N981&gt;TODAY())),AND(S981&lt;&gt;"",NOT(ISNUMBER(S981))),AND(G981="Completed",OR(I981="",P981="",J981="")),AND(G981&lt;&gt;"Completed",OR(I981&lt;&gt;"",H981="")),AND(K981="No",L981&lt;&gt;"Not required"),AND(K981="Yes",OR(L981="Not required",AND(L981&lt;&gt;"Competence confirmed",M981=""))),AND(OR(L981="Competence confirmed",L981="Further support needed"),OR(N981="",O981="",P981="")),AND(L981="Further support needed",T981&lt;&gt;"Open"),X981="Check action details",AND(T981="Closed",OR(Q981="",R981="",P981=""))),"Check required fields/dates","Recorded - verify evidence")))</f>
        <v/>
      </c>
    </row>
    <row r="982" spans="1:25" ht="32" customHeight="1">
      <c r="A982" s="6"/>
      <c r="B982" s="6"/>
      <c r="C982" s="6"/>
      <c r="D982" s="6"/>
      <c r="E982" s="6"/>
      <c r="F982" s="6"/>
      <c r="G982" s="6"/>
      <c r="H982" s="7"/>
      <c r="I982" s="7"/>
      <c r="J982" s="7"/>
      <c r="K982" s="6"/>
      <c r="L982" s="6"/>
      <c r="M982" s="7"/>
      <c r="N982" s="7"/>
      <c r="O982" s="6"/>
      <c r="P982" s="6"/>
      <c r="Q982" s="6"/>
      <c r="R982" s="6"/>
      <c r="S982" s="7"/>
      <c r="T982" s="6"/>
      <c r="U982" s="8">
        <f>IF(OR(A982="",F982&lt;&gt;"Active"),"",IF(G982="Completed","Completed",IF(H982="","Missing deadline",IF(H982&lt;TODAY(),"Overdue learning",IF(H982&lt;=TODAY()+30,"Due within 30 days","Scheduled")))))</f>
        <v/>
      </c>
      <c r="V982" s="8">
        <f>IF(OR(A982="",F982&lt;&gt;"Active"),"",IF(G982&lt;&gt;"Completed","Not yet completed",IF(J982="","Missing review date",IF(J982&lt;TODAY(),"Review overdue",IF(J982&lt;=TODAY()+30,"Review within 30 days","Scheduled")))))</f>
        <v/>
      </c>
      <c r="W982" s="8">
        <f>IF(OR(A982="",F982&lt;&gt;"Active"),"",IF(K982="No","Not required",IF(K982&lt;&gt;"Yes","Check requirement",IF(L982="Further support needed","Competence concern",IF(L982="Competence confirmed","Confirmed",IF(M982="","Missing assessment due",IF(M982&lt;TODAY(),"Assessment overdue","Assessment outstanding")))))))</f>
        <v/>
      </c>
      <c r="X982" s="8">
        <f>IF(OR(A982="",F982&lt;&gt;"Active"),"",IF(T982="Closed","Closed",IF(AND(T982="Not needed",Q982="",R982="",S982=""),"No action",IF(OR(Q982="",R982="",S982="",T982&lt;&gt;"Open"),"Check action details",IF(S982&lt;TODAY(),"Action overdue","Action open")))))</f>
        <v/>
      </c>
      <c r="Y982" s="8">
        <f>IF(COUNTA(A982:T982)=0,"",IF(F982="Archived","Archived",IF(OR(A982="",B982="",C982="",D982="",E982="",F982&lt;&gt;"Active",COUNTIF(Roles,B982)=0,COUNTIF(Branches,C982)=0,COUNTIF(LearningStatuses,G982)=0,COUNTIF(AssessmentRequired,K982)=0,COUNTIF(AssessmentStatuses,L982)=0,COUNTIF(ActionStatuses,T982)=0,AND(H982&lt;&gt;"",NOT(ISNUMBER(H982))),AND(I982&lt;&gt;"",OR(NOT(ISNUMBER(I982)),I982&gt;TODAY())),AND(J982&lt;&gt;"",NOT(ISNUMBER(J982))),AND(M982&lt;&gt;"",NOT(ISNUMBER(M982))),AND(N982&lt;&gt;"",OR(NOT(ISNUMBER(N982)),N982&gt;TODAY())),AND(S982&lt;&gt;"",NOT(ISNUMBER(S982))),AND(G982="Completed",OR(I982="",P982="",J982="")),AND(G982&lt;&gt;"Completed",OR(I982&lt;&gt;"",H982="")),AND(K982="No",L982&lt;&gt;"Not required"),AND(K982="Yes",OR(L982="Not required",AND(L982&lt;&gt;"Competence confirmed",M982=""))),AND(OR(L982="Competence confirmed",L982="Further support needed"),OR(N982="",O982="",P982="")),AND(L982="Further support needed",T982&lt;&gt;"Open"),X982="Check action details",AND(T982="Closed",OR(Q982="",R982="",P982=""))),"Check required fields/dates","Recorded - verify evidence")))</f>
        <v/>
      </c>
    </row>
    <row r="983" spans="1:25" ht="32" customHeight="1">
      <c r="A983" s="6"/>
      <c r="B983" s="6"/>
      <c r="C983" s="6"/>
      <c r="D983" s="6"/>
      <c r="E983" s="6"/>
      <c r="F983" s="6"/>
      <c r="G983" s="6"/>
      <c r="H983" s="7"/>
      <c r="I983" s="7"/>
      <c r="J983" s="7"/>
      <c r="K983" s="6"/>
      <c r="L983" s="6"/>
      <c r="M983" s="7"/>
      <c r="N983" s="7"/>
      <c r="O983" s="6"/>
      <c r="P983" s="6"/>
      <c r="Q983" s="6"/>
      <c r="R983" s="6"/>
      <c r="S983" s="7"/>
      <c r="T983" s="6"/>
      <c r="U983" s="8">
        <f>IF(OR(A983="",F983&lt;&gt;"Active"),"",IF(G983="Completed","Completed",IF(H983="","Missing deadline",IF(H983&lt;TODAY(),"Overdue learning",IF(H983&lt;=TODAY()+30,"Due within 30 days","Scheduled")))))</f>
        <v/>
      </c>
      <c r="V983" s="8">
        <f>IF(OR(A983="",F983&lt;&gt;"Active"),"",IF(G983&lt;&gt;"Completed","Not yet completed",IF(J983="","Missing review date",IF(J983&lt;TODAY(),"Review overdue",IF(J983&lt;=TODAY()+30,"Review within 30 days","Scheduled")))))</f>
        <v/>
      </c>
      <c r="W983" s="8">
        <f>IF(OR(A983="",F983&lt;&gt;"Active"),"",IF(K983="No","Not required",IF(K983&lt;&gt;"Yes","Check requirement",IF(L983="Further support needed","Competence concern",IF(L983="Competence confirmed","Confirmed",IF(M983="","Missing assessment due",IF(M983&lt;TODAY(),"Assessment overdue","Assessment outstanding")))))))</f>
        <v/>
      </c>
      <c r="X983" s="8">
        <f>IF(OR(A983="",F983&lt;&gt;"Active"),"",IF(T983="Closed","Closed",IF(AND(T983="Not needed",Q983="",R983="",S983=""),"No action",IF(OR(Q983="",R983="",S983="",T983&lt;&gt;"Open"),"Check action details",IF(S983&lt;TODAY(),"Action overdue","Action open")))))</f>
        <v/>
      </c>
      <c r="Y983" s="8">
        <f>IF(COUNTA(A983:T983)=0,"",IF(F983="Archived","Archived",IF(OR(A983="",B983="",C983="",D983="",E983="",F983&lt;&gt;"Active",COUNTIF(Roles,B983)=0,COUNTIF(Branches,C983)=0,COUNTIF(LearningStatuses,G983)=0,COUNTIF(AssessmentRequired,K983)=0,COUNTIF(AssessmentStatuses,L983)=0,COUNTIF(ActionStatuses,T983)=0,AND(H983&lt;&gt;"",NOT(ISNUMBER(H983))),AND(I983&lt;&gt;"",OR(NOT(ISNUMBER(I983)),I983&gt;TODAY())),AND(J983&lt;&gt;"",NOT(ISNUMBER(J983))),AND(M983&lt;&gt;"",NOT(ISNUMBER(M983))),AND(N983&lt;&gt;"",OR(NOT(ISNUMBER(N983)),N983&gt;TODAY())),AND(S983&lt;&gt;"",NOT(ISNUMBER(S983))),AND(G983="Completed",OR(I983="",P983="",J983="")),AND(G983&lt;&gt;"Completed",OR(I983&lt;&gt;"",H983="")),AND(K983="No",L983&lt;&gt;"Not required"),AND(K983="Yes",OR(L983="Not required",AND(L983&lt;&gt;"Competence confirmed",M983=""))),AND(OR(L983="Competence confirmed",L983="Further support needed"),OR(N983="",O983="",P983="")),AND(L983="Further support needed",T983&lt;&gt;"Open"),X983="Check action details",AND(T983="Closed",OR(Q983="",R983="",P983=""))),"Check required fields/dates","Recorded - verify evidence")))</f>
        <v/>
      </c>
    </row>
    <row r="984" spans="1:25" ht="32" customHeight="1">
      <c r="A984" s="6"/>
      <c r="B984" s="6"/>
      <c r="C984" s="6"/>
      <c r="D984" s="6"/>
      <c r="E984" s="6"/>
      <c r="F984" s="6"/>
      <c r="G984" s="6"/>
      <c r="H984" s="7"/>
      <c r="I984" s="7"/>
      <c r="J984" s="7"/>
      <c r="K984" s="6"/>
      <c r="L984" s="6"/>
      <c r="M984" s="7"/>
      <c r="N984" s="7"/>
      <c r="O984" s="6"/>
      <c r="P984" s="6"/>
      <c r="Q984" s="6"/>
      <c r="R984" s="6"/>
      <c r="S984" s="7"/>
      <c r="T984" s="6"/>
      <c r="U984" s="8">
        <f>IF(OR(A984="",F984&lt;&gt;"Active"),"",IF(G984="Completed","Completed",IF(H984="","Missing deadline",IF(H984&lt;TODAY(),"Overdue learning",IF(H984&lt;=TODAY()+30,"Due within 30 days","Scheduled")))))</f>
        <v/>
      </c>
      <c r="V984" s="8">
        <f>IF(OR(A984="",F984&lt;&gt;"Active"),"",IF(G984&lt;&gt;"Completed","Not yet completed",IF(J984="","Missing review date",IF(J984&lt;TODAY(),"Review overdue",IF(J984&lt;=TODAY()+30,"Review within 30 days","Scheduled")))))</f>
        <v/>
      </c>
      <c r="W984" s="8">
        <f>IF(OR(A984="",F984&lt;&gt;"Active"),"",IF(K984="No","Not required",IF(K984&lt;&gt;"Yes","Check requirement",IF(L984="Further support needed","Competence concern",IF(L984="Competence confirmed","Confirmed",IF(M984="","Missing assessment due",IF(M984&lt;TODAY(),"Assessment overdue","Assessment outstanding")))))))</f>
        <v/>
      </c>
      <c r="X984" s="8">
        <f>IF(OR(A984="",F984&lt;&gt;"Active"),"",IF(T984="Closed","Closed",IF(AND(T984="Not needed",Q984="",R984="",S984=""),"No action",IF(OR(Q984="",R984="",S984="",T984&lt;&gt;"Open"),"Check action details",IF(S984&lt;TODAY(),"Action overdue","Action open")))))</f>
        <v/>
      </c>
      <c r="Y984" s="8">
        <f>IF(COUNTA(A984:T984)=0,"",IF(F984="Archived","Archived",IF(OR(A984="",B984="",C984="",D984="",E984="",F984&lt;&gt;"Active",COUNTIF(Roles,B984)=0,COUNTIF(Branches,C984)=0,COUNTIF(LearningStatuses,G984)=0,COUNTIF(AssessmentRequired,K984)=0,COUNTIF(AssessmentStatuses,L984)=0,COUNTIF(ActionStatuses,T984)=0,AND(H984&lt;&gt;"",NOT(ISNUMBER(H984))),AND(I984&lt;&gt;"",OR(NOT(ISNUMBER(I984)),I984&gt;TODAY())),AND(J984&lt;&gt;"",NOT(ISNUMBER(J984))),AND(M984&lt;&gt;"",NOT(ISNUMBER(M984))),AND(N984&lt;&gt;"",OR(NOT(ISNUMBER(N984)),N984&gt;TODAY())),AND(S984&lt;&gt;"",NOT(ISNUMBER(S984))),AND(G984="Completed",OR(I984="",P984="",J984="")),AND(G984&lt;&gt;"Completed",OR(I984&lt;&gt;"",H984="")),AND(K984="No",L984&lt;&gt;"Not required"),AND(K984="Yes",OR(L984="Not required",AND(L984&lt;&gt;"Competence confirmed",M984=""))),AND(OR(L984="Competence confirmed",L984="Further support needed"),OR(N984="",O984="",P984="")),AND(L984="Further support needed",T984&lt;&gt;"Open"),X984="Check action details",AND(T984="Closed",OR(Q984="",R984="",P984=""))),"Check required fields/dates","Recorded - verify evidence")))</f>
        <v/>
      </c>
    </row>
    <row r="985" spans="1:25" ht="32" customHeight="1">
      <c r="A985" s="6"/>
      <c r="B985" s="6"/>
      <c r="C985" s="6"/>
      <c r="D985" s="6"/>
      <c r="E985" s="6"/>
      <c r="F985" s="6"/>
      <c r="G985" s="6"/>
      <c r="H985" s="7"/>
      <c r="I985" s="7"/>
      <c r="J985" s="7"/>
      <c r="K985" s="6"/>
      <c r="L985" s="6"/>
      <c r="M985" s="7"/>
      <c r="N985" s="7"/>
      <c r="O985" s="6"/>
      <c r="P985" s="6"/>
      <c r="Q985" s="6"/>
      <c r="R985" s="6"/>
      <c r="S985" s="7"/>
      <c r="T985" s="6"/>
      <c r="U985" s="8">
        <f>IF(OR(A985="",F985&lt;&gt;"Active"),"",IF(G985="Completed","Completed",IF(H985="","Missing deadline",IF(H985&lt;TODAY(),"Overdue learning",IF(H985&lt;=TODAY()+30,"Due within 30 days","Scheduled")))))</f>
        <v/>
      </c>
      <c r="V985" s="8">
        <f>IF(OR(A985="",F985&lt;&gt;"Active"),"",IF(G985&lt;&gt;"Completed","Not yet completed",IF(J985="","Missing review date",IF(J985&lt;TODAY(),"Review overdue",IF(J985&lt;=TODAY()+30,"Review within 30 days","Scheduled")))))</f>
        <v/>
      </c>
      <c r="W985" s="8">
        <f>IF(OR(A985="",F985&lt;&gt;"Active"),"",IF(K985="No","Not required",IF(K985&lt;&gt;"Yes","Check requirement",IF(L985="Further support needed","Competence concern",IF(L985="Competence confirmed","Confirmed",IF(M985="","Missing assessment due",IF(M985&lt;TODAY(),"Assessment overdue","Assessment outstanding")))))))</f>
        <v/>
      </c>
      <c r="X985" s="8">
        <f>IF(OR(A985="",F985&lt;&gt;"Active"),"",IF(T985="Closed","Closed",IF(AND(T985="Not needed",Q985="",R985="",S985=""),"No action",IF(OR(Q985="",R985="",S985="",T985&lt;&gt;"Open"),"Check action details",IF(S985&lt;TODAY(),"Action overdue","Action open")))))</f>
        <v/>
      </c>
      <c r="Y985" s="8">
        <f>IF(COUNTA(A985:T985)=0,"",IF(F985="Archived","Archived",IF(OR(A985="",B985="",C985="",D985="",E985="",F985&lt;&gt;"Active",COUNTIF(Roles,B985)=0,COUNTIF(Branches,C985)=0,COUNTIF(LearningStatuses,G985)=0,COUNTIF(AssessmentRequired,K985)=0,COUNTIF(AssessmentStatuses,L985)=0,COUNTIF(ActionStatuses,T985)=0,AND(H985&lt;&gt;"",NOT(ISNUMBER(H985))),AND(I985&lt;&gt;"",OR(NOT(ISNUMBER(I985)),I985&gt;TODAY())),AND(J985&lt;&gt;"",NOT(ISNUMBER(J985))),AND(M985&lt;&gt;"",NOT(ISNUMBER(M985))),AND(N985&lt;&gt;"",OR(NOT(ISNUMBER(N985)),N985&gt;TODAY())),AND(S985&lt;&gt;"",NOT(ISNUMBER(S985))),AND(G985="Completed",OR(I985="",P985="",J985="")),AND(G985&lt;&gt;"Completed",OR(I985&lt;&gt;"",H985="")),AND(K985="No",L985&lt;&gt;"Not required"),AND(K985="Yes",OR(L985="Not required",AND(L985&lt;&gt;"Competence confirmed",M985=""))),AND(OR(L985="Competence confirmed",L985="Further support needed"),OR(N985="",O985="",P985="")),AND(L985="Further support needed",T985&lt;&gt;"Open"),X985="Check action details",AND(T985="Closed",OR(Q985="",R985="",P985=""))),"Check required fields/dates","Recorded - verify evidence")))</f>
        <v/>
      </c>
    </row>
    <row r="986" spans="1:25" ht="32" customHeight="1">
      <c r="A986" s="6"/>
      <c r="B986" s="6"/>
      <c r="C986" s="6"/>
      <c r="D986" s="6"/>
      <c r="E986" s="6"/>
      <c r="F986" s="6"/>
      <c r="G986" s="6"/>
      <c r="H986" s="7"/>
      <c r="I986" s="7"/>
      <c r="J986" s="7"/>
      <c r="K986" s="6"/>
      <c r="L986" s="6"/>
      <c r="M986" s="7"/>
      <c r="N986" s="7"/>
      <c r="O986" s="6"/>
      <c r="P986" s="6"/>
      <c r="Q986" s="6"/>
      <c r="R986" s="6"/>
      <c r="S986" s="7"/>
      <c r="T986" s="6"/>
      <c r="U986" s="8">
        <f>IF(OR(A986="",F986&lt;&gt;"Active"),"",IF(G986="Completed","Completed",IF(H986="","Missing deadline",IF(H986&lt;TODAY(),"Overdue learning",IF(H986&lt;=TODAY()+30,"Due within 30 days","Scheduled")))))</f>
        <v/>
      </c>
      <c r="V986" s="8">
        <f>IF(OR(A986="",F986&lt;&gt;"Active"),"",IF(G986&lt;&gt;"Completed","Not yet completed",IF(J986="","Missing review date",IF(J986&lt;TODAY(),"Review overdue",IF(J986&lt;=TODAY()+30,"Review within 30 days","Scheduled")))))</f>
        <v/>
      </c>
      <c r="W986" s="8">
        <f>IF(OR(A986="",F986&lt;&gt;"Active"),"",IF(K986="No","Not required",IF(K986&lt;&gt;"Yes","Check requirement",IF(L986="Further support needed","Competence concern",IF(L986="Competence confirmed","Confirmed",IF(M986="","Missing assessment due",IF(M986&lt;TODAY(),"Assessment overdue","Assessment outstanding")))))))</f>
        <v/>
      </c>
      <c r="X986" s="8">
        <f>IF(OR(A986="",F986&lt;&gt;"Active"),"",IF(T986="Closed","Closed",IF(AND(T986="Not needed",Q986="",R986="",S986=""),"No action",IF(OR(Q986="",R986="",S986="",T986&lt;&gt;"Open"),"Check action details",IF(S986&lt;TODAY(),"Action overdue","Action open")))))</f>
        <v/>
      </c>
      <c r="Y986" s="8">
        <f>IF(COUNTA(A986:T986)=0,"",IF(F986="Archived","Archived",IF(OR(A986="",B986="",C986="",D986="",E986="",F986&lt;&gt;"Active",COUNTIF(Roles,B986)=0,COUNTIF(Branches,C986)=0,COUNTIF(LearningStatuses,G986)=0,COUNTIF(AssessmentRequired,K986)=0,COUNTIF(AssessmentStatuses,L986)=0,COUNTIF(ActionStatuses,T986)=0,AND(H986&lt;&gt;"",NOT(ISNUMBER(H986))),AND(I986&lt;&gt;"",OR(NOT(ISNUMBER(I986)),I986&gt;TODAY())),AND(J986&lt;&gt;"",NOT(ISNUMBER(J986))),AND(M986&lt;&gt;"",NOT(ISNUMBER(M986))),AND(N986&lt;&gt;"",OR(NOT(ISNUMBER(N986)),N986&gt;TODAY())),AND(S986&lt;&gt;"",NOT(ISNUMBER(S986))),AND(G986="Completed",OR(I986="",P986="",J986="")),AND(G986&lt;&gt;"Completed",OR(I986&lt;&gt;"",H986="")),AND(K986="No",L986&lt;&gt;"Not required"),AND(K986="Yes",OR(L986="Not required",AND(L986&lt;&gt;"Competence confirmed",M986=""))),AND(OR(L986="Competence confirmed",L986="Further support needed"),OR(N986="",O986="",P986="")),AND(L986="Further support needed",T986&lt;&gt;"Open"),X986="Check action details",AND(T986="Closed",OR(Q986="",R986="",P986=""))),"Check required fields/dates","Recorded - verify evidence")))</f>
        <v/>
      </c>
    </row>
    <row r="987" spans="1:25" ht="32" customHeight="1">
      <c r="A987" s="6"/>
      <c r="B987" s="6"/>
      <c r="C987" s="6"/>
      <c r="D987" s="6"/>
      <c r="E987" s="6"/>
      <c r="F987" s="6"/>
      <c r="G987" s="6"/>
      <c r="H987" s="7"/>
      <c r="I987" s="7"/>
      <c r="J987" s="7"/>
      <c r="K987" s="6"/>
      <c r="L987" s="6"/>
      <c r="M987" s="7"/>
      <c r="N987" s="7"/>
      <c r="O987" s="6"/>
      <c r="P987" s="6"/>
      <c r="Q987" s="6"/>
      <c r="R987" s="6"/>
      <c r="S987" s="7"/>
      <c r="T987" s="6"/>
      <c r="U987" s="8">
        <f>IF(OR(A987="",F987&lt;&gt;"Active"),"",IF(G987="Completed","Completed",IF(H987="","Missing deadline",IF(H987&lt;TODAY(),"Overdue learning",IF(H987&lt;=TODAY()+30,"Due within 30 days","Scheduled")))))</f>
        <v/>
      </c>
      <c r="V987" s="8">
        <f>IF(OR(A987="",F987&lt;&gt;"Active"),"",IF(G987&lt;&gt;"Completed","Not yet completed",IF(J987="","Missing review date",IF(J987&lt;TODAY(),"Review overdue",IF(J987&lt;=TODAY()+30,"Review within 30 days","Scheduled")))))</f>
        <v/>
      </c>
      <c r="W987" s="8">
        <f>IF(OR(A987="",F987&lt;&gt;"Active"),"",IF(K987="No","Not required",IF(K987&lt;&gt;"Yes","Check requirement",IF(L987="Further support needed","Competence concern",IF(L987="Competence confirmed","Confirmed",IF(M987="","Missing assessment due",IF(M987&lt;TODAY(),"Assessment overdue","Assessment outstanding")))))))</f>
        <v/>
      </c>
      <c r="X987" s="8">
        <f>IF(OR(A987="",F987&lt;&gt;"Active"),"",IF(T987="Closed","Closed",IF(AND(T987="Not needed",Q987="",R987="",S987=""),"No action",IF(OR(Q987="",R987="",S987="",T987&lt;&gt;"Open"),"Check action details",IF(S987&lt;TODAY(),"Action overdue","Action open")))))</f>
        <v/>
      </c>
      <c r="Y987" s="8">
        <f>IF(COUNTA(A987:T987)=0,"",IF(F987="Archived","Archived",IF(OR(A987="",B987="",C987="",D987="",E987="",F987&lt;&gt;"Active",COUNTIF(Roles,B987)=0,COUNTIF(Branches,C987)=0,COUNTIF(LearningStatuses,G987)=0,COUNTIF(AssessmentRequired,K987)=0,COUNTIF(AssessmentStatuses,L987)=0,COUNTIF(ActionStatuses,T987)=0,AND(H987&lt;&gt;"",NOT(ISNUMBER(H987))),AND(I987&lt;&gt;"",OR(NOT(ISNUMBER(I987)),I987&gt;TODAY())),AND(J987&lt;&gt;"",NOT(ISNUMBER(J987))),AND(M987&lt;&gt;"",NOT(ISNUMBER(M987))),AND(N987&lt;&gt;"",OR(NOT(ISNUMBER(N987)),N987&gt;TODAY())),AND(S987&lt;&gt;"",NOT(ISNUMBER(S987))),AND(G987="Completed",OR(I987="",P987="",J987="")),AND(G987&lt;&gt;"Completed",OR(I987&lt;&gt;"",H987="")),AND(K987="No",L987&lt;&gt;"Not required"),AND(K987="Yes",OR(L987="Not required",AND(L987&lt;&gt;"Competence confirmed",M987=""))),AND(OR(L987="Competence confirmed",L987="Further support needed"),OR(N987="",O987="",P987="")),AND(L987="Further support needed",T987&lt;&gt;"Open"),X987="Check action details",AND(T987="Closed",OR(Q987="",R987="",P987=""))),"Check required fields/dates","Recorded - verify evidence")))</f>
        <v/>
      </c>
    </row>
    <row r="988" spans="1:25" ht="32" customHeight="1">
      <c r="A988" s="6"/>
      <c r="B988" s="6"/>
      <c r="C988" s="6"/>
      <c r="D988" s="6"/>
      <c r="E988" s="6"/>
      <c r="F988" s="6"/>
      <c r="G988" s="6"/>
      <c r="H988" s="7"/>
      <c r="I988" s="7"/>
      <c r="J988" s="7"/>
      <c r="K988" s="6"/>
      <c r="L988" s="6"/>
      <c r="M988" s="7"/>
      <c r="N988" s="7"/>
      <c r="O988" s="6"/>
      <c r="P988" s="6"/>
      <c r="Q988" s="6"/>
      <c r="R988" s="6"/>
      <c r="S988" s="7"/>
      <c r="T988" s="6"/>
      <c r="U988" s="8">
        <f>IF(OR(A988="",F988&lt;&gt;"Active"),"",IF(G988="Completed","Completed",IF(H988="","Missing deadline",IF(H988&lt;TODAY(),"Overdue learning",IF(H988&lt;=TODAY()+30,"Due within 30 days","Scheduled")))))</f>
        <v/>
      </c>
      <c r="V988" s="8">
        <f>IF(OR(A988="",F988&lt;&gt;"Active"),"",IF(G988&lt;&gt;"Completed","Not yet completed",IF(J988="","Missing review date",IF(J988&lt;TODAY(),"Review overdue",IF(J988&lt;=TODAY()+30,"Review within 30 days","Scheduled")))))</f>
        <v/>
      </c>
      <c r="W988" s="8">
        <f>IF(OR(A988="",F988&lt;&gt;"Active"),"",IF(K988="No","Not required",IF(K988&lt;&gt;"Yes","Check requirement",IF(L988="Further support needed","Competence concern",IF(L988="Competence confirmed","Confirmed",IF(M988="","Missing assessment due",IF(M988&lt;TODAY(),"Assessment overdue","Assessment outstanding")))))))</f>
        <v/>
      </c>
      <c r="X988" s="8">
        <f>IF(OR(A988="",F988&lt;&gt;"Active"),"",IF(T988="Closed","Closed",IF(AND(T988="Not needed",Q988="",R988="",S988=""),"No action",IF(OR(Q988="",R988="",S988="",T988&lt;&gt;"Open"),"Check action details",IF(S988&lt;TODAY(),"Action overdue","Action open")))))</f>
        <v/>
      </c>
      <c r="Y988" s="8">
        <f>IF(COUNTA(A988:T988)=0,"",IF(F988="Archived","Archived",IF(OR(A988="",B988="",C988="",D988="",E988="",F988&lt;&gt;"Active",COUNTIF(Roles,B988)=0,COUNTIF(Branches,C988)=0,COUNTIF(LearningStatuses,G988)=0,COUNTIF(AssessmentRequired,K988)=0,COUNTIF(AssessmentStatuses,L988)=0,COUNTIF(ActionStatuses,T988)=0,AND(H988&lt;&gt;"",NOT(ISNUMBER(H988))),AND(I988&lt;&gt;"",OR(NOT(ISNUMBER(I988)),I988&gt;TODAY())),AND(J988&lt;&gt;"",NOT(ISNUMBER(J988))),AND(M988&lt;&gt;"",NOT(ISNUMBER(M988))),AND(N988&lt;&gt;"",OR(NOT(ISNUMBER(N988)),N988&gt;TODAY())),AND(S988&lt;&gt;"",NOT(ISNUMBER(S988))),AND(G988="Completed",OR(I988="",P988="",J988="")),AND(G988&lt;&gt;"Completed",OR(I988&lt;&gt;"",H988="")),AND(K988="No",L988&lt;&gt;"Not required"),AND(K988="Yes",OR(L988="Not required",AND(L988&lt;&gt;"Competence confirmed",M988=""))),AND(OR(L988="Competence confirmed",L988="Further support needed"),OR(N988="",O988="",P988="")),AND(L988="Further support needed",T988&lt;&gt;"Open"),X988="Check action details",AND(T988="Closed",OR(Q988="",R988="",P988=""))),"Check required fields/dates","Recorded - verify evidence")))</f>
        <v/>
      </c>
    </row>
    <row r="989" spans="1:25" ht="32" customHeight="1">
      <c r="A989" s="6"/>
      <c r="B989" s="6"/>
      <c r="C989" s="6"/>
      <c r="D989" s="6"/>
      <c r="E989" s="6"/>
      <c r="F989" s="6"/>
      <c r="G989" s="6"/>
      <c r="H989" s="7"/>
      <c r="I989" s="7"/>
      <c r="J989" s="7"/>
      <c r="K989" s="6"/>
      <c r="L989" s="6"/>
      <c r="M989" s="7"/>
      <c r="N989" s="7"/>
      <c r="O989" s="6"/>
      <c r="P989" s="6"/>
      <c r="Q989" s="6"/>
      <c r="R989" s="6"/>
      <c r="S989" s="7"/>
      <c r="T989" s="6"/>
      <c r="U989" s="8">
        <f>IF(OR(A989="",F989&lt;&gt;"Active"),"",IF(G989="Completed","Completed",IF(H989="","Missing deadline",IF(H989&lt;TODAY(),"Overdue learning",IF(H989&lt;=TODAY()+30,"Due within 30 days","Scheduled")))))</f>
        <v/>
      </c>
      <c r="V989" s="8">
        <f>IF(OR(A989="",F989&lt;&gt;"Active"),"",IF(G989&lt;&gt;"Completed","Not yet completed",IF(J989="","Missing review date",IF(J989&lt;TODAY(),"Review overdue",IF(J989&lt;=TODAY()+30,"Review within 30 days","Scheduled")))))</f>
        <v/>
      </c>
      <c r="W989" s="8">
        <f>IF(OR(A989="",F989&lt;&gt;"Active"),"",IF(K989="No","Not required",IF(K989&lt;&gt;"Yes","Check requirement",IF(L989="Further support needed","Competence concern",IF(L989="Competence confirmed","Confirmed",IF(M989="","Missing assessment due",IF(M989&lt;TODAY(),"Assessment overdue","Assessment outstanding")))))))</f>
        <v/>
      </c>
      <c r="X989" s="8">
        <f>IF(OR(A989="",F989&lt;&gt;"Active"),"",IF(T989="Closed","Closed",IF(AND(T989="Not needed",Q989="",R989="",S989=""),"No action",IF(OR(Q989="",R989="",S989="",T989&lt;&gt;"Open"),"Check action details",IF(S989&lt;TODAY(),"Action overdue","Action open")))))</f>
        <v/>
      </c>
      <c r="Y989" s="8">
        <f>IF(COUNTA(A989:T989)=0,"",IF(F989="Archived","Archived",IF(OR(A989="",B989="",C989="",D989="",E989="",F989&lt;&gt;"Active",COUNTIF(Roles,B989)=0,COUNTIF(Branches,C989)=0,COUNTIF(LearningStatuses,G989)=0,COUNTIF(AssessmentRequired,K989)=0,COUNTIF(AssessmentStatuses,L989)=0,COUNTIF(ActionStatuses,T989)=0,AND(H989&lt;&gt;"",NOT(ISNUMBER(H989))),AND(I989&lt;&gt;"",OR(NOT(ISNUMBER(I989)),I989&gt;TODAY())),AND(J989&lt;&gt;"",NOT(ISNUMBER(J989))),AND(M989&lt;&gt;"",NOT(ISNUMBER(M989))),AND(N989&lt;&gt;"",OR(NOT(ISNUMBER(N989)),N989&gt;TODAY())),AND(S989&lt;&gt;"",NOT(ISNUMBER(S989))),AND(G989="Completed",OR(I989="",P989="",J989="")),AND(G989&lt;&gt;"Completed",OR(I989&lt;&gt;"",H989="")),AND(K989="No",L989&lt;&gt;"Not required"),AND(K989="Yes",OR(L989="Not required",AND(L989&lt;&gt;"Competence confirmed",M989=""))),AND(OR(L989="Competence confirmed",L989="Further support needed"),OR(N989="",O989="",P989="")),AND(L989="Further support needed",T989&lt;&gt;"Open"),X989="Check action details",AND(T989="Closed",OR(Q989="",R989="",P989=""))),"Check required fields/dates","Recorded - verify evidence")))</f>
        <v/>
      </c>
    </row>
    <row r="990" spans="1:25" ht="32" customHeight="1">
      <c r="A990" s="6"/>
      <c r="B990" s="6"/>
      <c r="C990" s="6"/>
      <c r="D990" s="6"/>
      <c r="E990" s="6"/>
      <c r="F990" s="6"/>
      <c r="G990" s="6"/>
      <c r="H990" s="7"/>
      <c r="I990" s="7"/>
      <c r="J990" s="7"/>
      <c r="K990" s="6"/>
      <c r="L990" s="6"/>
      <c r="M990" s="7"/>
      <c r="N990" s="7"/>
      <c r="O990" s="6"/>
      <c r="P990" s="6"/>
      <c r="Q990" s="6"/>
      <c r="R990" s="6"/>
      <c r="S990" s="7"/>
      <c r="T990" s="6"/>
      <c r="U990" s="8">
        <f>IF(OR(A990="",F990&lt;&gt;"Active"),"",IF(G990="Completed","Completed",IF(H990="","Missing deadline",IF(H990&lt;TODAY(),"Overdue learning",IF(H990&lt;=TODAY()+30,"Due within 30 days","Scheduled")))))</f>
        <v/>
      </c>
      <c r="V990" s="8">
        <f>IF(OR(A990="",F990&lt;&gt;"Active"),"",IF(G990&lt;&gt;"Completed","Not yet completed",IF(J990="","Missing review date",IF(J990&lt;TODAY(),"Review overdue",IF(J990&lt;=TODAY()+30,"Review within 30 days","Scheduled")))))</f>
        <v/>
      </c>
      <c r="W990" s="8">
        <f>IF(OR(A990="",F990&lt;&gt;"Active"),"",IF(K990="No","Not required",IF(K990&lt;&gt;"Yes","Check requirement",IF(L990="Further support needed","Competence concern",IF(L990="Competence confirmed","Confirmed",IF(M990="","Missing assessment due",IF(M990&lt;TODAY(),"Assessment overdue","Assessment outstanding")))))))</f>
        <v/>
      </c>
      <c r="X990" s="8">
        <f>IF(OR(A990="",F990&lt;&gt;"Active"),"",IF(T990="Closed","Closed",IF(AND(T990="Not needed",Q990="",R990="",S990=""),"No action",IF(OR(Q990="",R990="",S990="",T990&lt;&gt;"Open"),"Check action details",IF(S990&lt;TODAY(),"Action overdue","Action open")))))</f>
        <v/>
      </c>
      <c r="Y990" s="8">
        <f>IF(COUNTA(A990:T990)=0,"",IF(F990="Archived","Archived",IF(OR(A990="",B990="",C990="",D990="",E990="",F990&lt;&gt;"Active",COUNTIF(Roles,B990)=0,COUNTIF(Branches,C990)=0,COUNTIF(LearningStatuses,G990)=0,COUNTIF(AssessmentRequired,K990)=0,COUNTIF(AssessmentStatuses,L990)=0,COUNTIF(ActionStatuses,T990)=0,AND(H990&lt;&gt;"",NOT(ISNUMBER(H990))),AND(I990&lt;&gt;"",OR(NOT(ISNUMBER(I990)),I990&gt;TODAY())),AND(J990&lt;&gt;"",NOT(ISNUMBER(J990))),AND(M990&lt;&gt;"",NOT(ISNUMBER(M990))),AND(N990&lt;&gt;"",OR(NOT(ISNUMBER(N990)),N990&gt;TODAY())),AND(S990&lt;&gt;"",NOT(ISNUMBER(S990))),AND(G990="Completed",OR(I990="",P990="",J990="")),AND(G990&lt;&gt;"Completed",OR(I990&lt;&gt;"",H990="")),AND(K990="No",L990&lt;&gt;"Not required"),AND(K990="Yes",OR(L990="Not required",AND(L990&lt;&gt;"Competence confirmed",M990=""))),AND(OR(L990="Competence confirmed",L990="Further support needed"),OR(N990="",O990="",P990="")),AND(L990="Further support needed",T990&lt;&gt;"Open"),X990="Check action details",AND(T990="Closed",OR(Q990="",R990="",P990=""))),"Check required fields/dates","Recorded - verify evidence")))</f>
        <v/>
      </c>
    </row>
    <row r="991" spans="1:25" ht="32" customHeight="1">
      <c r="A991" s="6"/>
      <c r="B991" s="6"/>
      <c r="C991" s="6"/>
      <c r="D991" s="6"/>
      <c r="E991" s="6"/>
      <c r="F991" s="6"/>
      <c r="G991" s="6"/>
      <c r="H991" s="7"/>
      <c r="I991" s="7"/>
      <c r="J991" s="7"/>
      <c r="K991" s="6"/>
      <c r="L991" s="6"/>
      <c r="M991" s="7"/>
      <c r="N991" s="7"/>
      <c r="O991" s="6"/>
      <c r="P991" s="6"/>
      <c r="Q991" s="6"/>
      <c r="R991" s="6"/>
      <c r="S991" s="7"/>
      <c r="T991" s="6"/>
      <c r="U991" s="8">
        <f>IF(OR(A991="",F991&lt;&gt;"Active"),"",IF(G991="Completed","Completed",IF(H991="","Missing deadline",IF(H991&lt;TODAY(),"Overdue learning",IF(H991&lt;=TODAY()+30,"Due within 30 days","Scheduled")))))</f>
        <v/>
      </c>
      <c r="V991" s="8">
        <f>IF(OR(A991="",F991&lt;&gt;"Active"),"",IF(G991&lt;&gt;"Completed","Not yet completed",IF(J991="","Missing review date",IF(J991&lt;TODAY(),"Review overdue",IF(J991&lt;=TODAY()+30,"Review within 30 days","Scheduled")))))</f>
        <v/>
      </c>
      <c r="W991" s="8">
        <f>IF(OR(A991="",F991&lt;&gt;"Active"),"",IF(K991="No","Not required",IF(K991&lt;&gt;"Yes","Check requirement",IF(L991="Further support needed","Competence concern",IF(L991="Competence confirmed","Confirmed",IF(M991="","Missing assessment due",IF(M991&lt;TODAY(),"Assessment overdue","Assessment outstanding")))))))</f>
        <v/>
      </c>
      <c r="X991" s="8">
        <f>IF(OR(A991="",F991&lt;&gt;"Active"),"",IF(T991="Closed","Closed",IF(AND(T991="Not needed",Q991="",R991="",S991=""),"No action",IF(OR(Q991="",R991="",S991="",T991&lt;&gt;"Open"),"Check action details",IF(S991&lt;TODAY(),"Action overdue","Action open")))))</f>
        <v/>
      </c>
      <c r="Y991" s="8">
        <f>IF(COUNTA(A991:T991)=0,"",IF(F991="Archived","Archived",IF(OR(A991="",B991="",C991="",D991="",E991="",F991&lt;&gt;"Active",COUNTIF(Roles,B991)=0,COUNTIF(Branches,C991)=0,COUNTIF(LearningStatuses,G991)=0,COUNTIF(AssessmentRequired,K991)=0,COUNTIF(AssessmentStatuses,L991)=0,COUNTIF(ActionStatuses,T991)=0,AND(H991&lt;&gt;"",NOT(ISNUMBER(H991))),AND(I991&lt;&gt;"",OR(NOT(ISNUMBER(I991)),I991&gt;TODAY())),AND(J991&lt;&gt;"",NOT(ISNUMBER(J991))),AND(M991&lt;&gt;"",NOT(ISNUMBER(M991))),AND(N991&lt;&gt;"",OR(NOT(ISNUMBER(N991)),N991&gt;TODAY())),AND(S991&lt;&gt;"",NOT(ISNUMBER(S991))),AND(G991="Completed",OR(I991="",P991="",J991="")),AND(G991&lt;&gt;"Completed",OR(I991&lt;&gt;"",H991="")),AND(K991="No",L991&lt;&gt;"Not required"),AND(K991="Yes",OR(L991="Not required",AND(L991&lt;&gt;"Competence confirmed",M991=""))),AND(OR(L991="Competence confirmed",L991="Further support needed"),OR(N991="",O991="",P991="")),AND(L991="Further support needed",T991&lt;&gt;"Open"),X991="Check action details",AND(T991="Closed",OR(Q991="",R991="",P991=""))),"Check required fields/dates","Recorded - verify evidence")))</f>
        <v/>
      </c>
    </row>
    <row r="992" spans="1:25" ht="32" customHeight="1">
      <c r="A992" s="6"/>
      <c r="B992" s="6"/>
      <c r="C992" s="6"/>
      <c r="D992" s="6"/>
      <c r="E992" s="6"/>
      <c r="F992" s="6"/>
      <c r="G992" s="6"/>
      <c r="H992" s="7"/>
      <c r="I992" s="7"/>
      <c r="J992" s="7"/>
      <c r="K992" s="6"/>
      <c r="L992" s="6"/>
      <c r="M992" s="7"/>
      <c r="N992" s="7"/>
      <c r="O992" s="6"/>
      <c r="P992" s="6"/>
      <c r="Q992" s="6"/>
      <c r="R992" s="6"/>
      <c r="S992" s="7"/>
      <c r="T992" s="6"/>
      <c r="U992" s="8">
        <f>IF(OR(A992="",F992&lt;&gt;"Active"),"",IF(G992="Completed","Completed",IF(H992="","Missing deadline",IF(H992&lt;TODAY(),"Overdue learning",IF(H992&lt;=TODAY()+30,"Due within 30 days","Scheduled")))))</f>
        <v/>
      </c>
      <c r="V992" s="8">
        <f>IF(OR(A992="",F992&lt;&gt;"Active"),"",IF(G992&lt;&gt;"Completed","Not yet completed",IF(J992="","Missing review date",IF(J992&lt;TODAY(),"Review overdue",IF(J992&lt;=TODAY()+30,"Review within 30 days","Scheduled")))))</f>
        <v/>
      </c>
      <c r="W992" s="8">
        <f>IF(OR(A992="",F992&lt;&gt;"Active"),"",IF(K992="No","Not required",IF(K992&lt;&gt;"Yes","Check requirement",IF(L992="Further support needed","Competence concern",IF(L992="Competence confirmed","Confirmed",IF(M992="","Missing assessment due",IF(M992&lt;TODAY(),"Assessment overdue","Assessment outstanding")))))))</f>
        <v/>
      </c>
      <c r="X992" s="8">
        <f>IF(OR(A992="",F992&lt;&gt;"Active"),"",IF(T992="Closed","Closed",IF(AND(T992="Not needed",Q992="",R992="",S992=""),"No action",IF(OR(Q992="",R992="",S992="",T992&lt;&gt;"Open"),"Check action details",IF(S992&lt;TODAY(),"Action overdue","Action open")))))</f>
        <v/>
      </c>
      <c r="Y992" s="8">
        <f>IF(COUNTA(A992:T992)=0,"",IF(F992="Archived","Archived",IF(OR(A992="",B992="",C992="",D992="",E992="",F992&lt;&gt;"Active",COUNTIF(Roles,B992)=0,COUNTIF(Branches,C992)=0,COUNTIF(LearningStatuses,G992)=0,COUNTIF(AssessmentRequired,K992)=0,COUNTIF(AssessmentStatuses,L992)=0,COUNTIF(ActionStatuses,T992)=0,AND(H992&lt;&gt;"",NOT(ISNUMBER(H992))),AND(I992&lt;&gt;"",OR(NOT(ISNUMBER(I992)),I992&gt;TODAY())),AND(J992&lt;&gt;"",NOT(ISNUMBER(J992))),AND(M992&lt;&gt;"",NOT(ISNUMBER(M992))),AND(N992&lt;&gt;"",OR(NOT(ISNUMBER(N992)),N992&gt;TODAY())),AND(S992&lt;&gt;"",NOT(ISNUMBER(S992))),AND(G992="Completed",OR(I992="",P992="",J992="")),AND(G992&lt;&gt;"Completed",OR(I992&lt;&gt;"",H992="")),AND(K992="No",L992&lt;&gt;"Not required"),AND(K992="Yes",OR(L992="Not required",AND(L992&lt;&gt;"Competence confirmed",M992=""))),AND(OR(L992="Competence confirmed",L992="Further support needed"),OR(N992="",O992="",P992="")),AND(L992="Further support needed",T992&lt;&gt;"Open"),X992="Check action details",AND(T992="Closed",OR(Q992="",R992="",P992=""))),"Check required fields/dates","Recorded - verify evidence")))</f>
        <v/>
      </c>
    </row>
    <row r="993" spans="1:25" ht="32" customHeight="1">
      <c r="A993" s="6"/>
      <c r="B993" s="6"/>
      <c r="C993" s="6"/>
      <c r="D993" s="6"/>
      <c r="E993" s="6"/>
      <c r="F993" s="6"/>
      <c r="G993" s="6"/>
      <c r="H993" s="7"/>
      <c r="I993" s="7"/>
      <c r="J993" s="7"/>
      <c r="K993" s="6"/>
      <c r="L993" s="6"/>
      <c r="M993" s="7"/>
      <c r="N993" s="7"/>
      <c r="O993" s="6"/>
      <c r="P993" s="6"/>
      <c r="Q993" s="6"/>
      <c r="R993" s="6"/>
      <c r="S993" s="7"/>
      <c r="T993" s="6"/>
      <c r="U993" s="8">
        <f>IF(OR(A993="",F993&lt;&gt;"Active"),"",IF(G993="Completed","Completed",IF(H993="","Missing deadline",IF(H993&lt;TODAY(),"Overdue learning",IF(H993&lt;=TODAY()+30,"Due within 30 days","Scheduled")))))</f>
        <v/>
      </c>
      <c r="V993" s="8">
        <f>IF(OR(A993="",F993&lt;&gt;"Active"),"",IF(G993&lt;&gt;"Completed","Not yet completed",IF(J993="","Missing review date",IF(J993&lt;TODAY(),"Review overdue",IF(J993&lt;=TODAY()+30,"Review within 30 days","Scheduled")))))</f>
        <v/>
      </c>
      <c r="W993" s="8">
        <f>IF(OR(A993="",F993&lt;&gt;"Active"),"",IF(K993="No","Not required",IF(K993&lt;&gt;"Yes","Check requirement",IF(L993="Further support needed","Competence concern",IF(L993="Competence confirmed","Confirmed",IF(M993="","Missing assessment due",IF(M993&lt;TODAY(),"Assessment overdue","Assessment outstanding")))))))</f>
        <v/>
      </c>
      <c r="X993" s="8">
        <f>IF(OR(A993="",F993&lt;&gt;"Active"),"",IF(T993="Closed","Closed",IF(AND(T993="Not needed",Q993="",R993="",S993=""),"No action",IF(OR(Q993="",R993="",S993="",T993&lt;&gt;"Open"),"Check action details",IF(S993&lt;TODAY(),"Action overdue","Action open")))))</f>
        <v/>
      </c>
      <c r="Y993" s="8">
        <f>IF(COUNTA(A993:T993)=0,"",IF(F993="Archived","Archived",IF(OR(A993="",B993="",C993="",D993="",E993="",F993&lt;&gt;"Active",COUNTIF(Roles,B993)=0,COUNTIF(Branches,C993)=0,COUNTIF(LearningStatuses,G993)=0,COUNTIF(AssessmentRequired,K993)=0,COUNTIF(AssessmentStatuses,L993)=0,COUNTIF(ActionStatuses,T993)=0,AND(H993&lt;&gt;"",NOT(ISNUMBER(H993))),AND(I993&lt;&gt;"",OR(NOT(ISNUMBER(I993)),I993&gt;TODAY())),AND(J993&lt;&gt;"",NOT(ISNUMBER(J993))),AND(M993&lt;&gt;"",NOT(ISNUMBER(M993))),AND(N993&lt;&gt;"",OR(NOT(ISNUMBER(N993)),N993&gt;TODAY())),AND(S993&lt;&gt;"",NOT(ISNUMBER(S993))),AND(G993="Completed",OR(I993="",P993="",J993="")),AND(G993&lt;&gt;"Completed",OR(I993&lt;&gt;"",H993="")),AND(K993="No",L993&lt;&gt;"Not required"),AND(K993="Yes",OR(L993="Not required",AND(L993&lt;&gt;"Competence confirmed",M993=""))),AND(OR(L993="Competence confirmed",L993="Further support needed"),OR(N993="",O993="",P993="")),AND(L993="Further support needed",T993&lt;&gt;"Open"),X993="Check action details",AND(T993="Closed",OR(Q993="",R993="",P993=""))),"Check required fields/dates","Recorded - verify evidence")))</f>
        <v/>
      </c>
    </row>
    <row r="994" spans="1:25" ht="32" customHeight="1">
      <c r="A994" s="6"/>
      <c r="B994" s="6"/>
      <c r="C994" s="6"/>
      <c r="D994" s="6"/>
      <c r="E994" s="6"/>
      <c r="F994" s="6"/>
      <c r="G994" s="6"/>
      <c r="H994" s="7"/>
      <c r="I994" s="7"/>
      <c r="J994" s="7"/>
      <c r="K994" s="6"/>
      <c r="L994" s="6"/>
      <c r="M994" s="7"/>
      <c r="N994" s="7"/>
      <c r="O994" s="6"/>
      <c r="P994" s="6"/>
      <c r="Q994" s="6"/>
      <c r="R994" s="6"/>
      <c r="S994" s="7"/>
      <c r="T994" s="6"/>
      <c r="U994" s="8">
        <f>IF(OR(A994="",F994&lt;&gt;"Active"),"",IF(G994="Completed","Completed",IF(H994="","Missing deadline",IF(H994&lt;TODAY(),"Overdue learning",IF(H994&lt;=TODAY()+30,"Due within 30 days","Scheduled")))))</f>
        <v/>
      </c>
      <c r="V994" s="8">
        <f>IF(OR(A994="",F994&lt;&gt;"Active"),"",IF(G994&lt;&gt;"Completed","Not yet completed",IF(J994="","Missing review date",IF(J994&lt;TODAY(),"Review overdue",IF(J994&lt;=TODAY()+30,"Review within 30 days","Scheduled")))))</f>
        <v/>
      </c>
      <c r="W994" s="8">
        <f>IF(OR(A994="",F994&lt;&gt;"Active"),"",IF(K994="No","Not required",IF(K994&lt;&gt;"Yes","Check requirement",IF(L994="Further support needed","Competence concern",IF(L994="Competence confirmed","Confirmed",IF(M994="","Missing assessment due",IF(M994&lt;TODAY(),"Assessment overdue","Assessment outstanding")))))))</f>
        <v/>
      </c>
      <c r="X994" s="8">
        <f>IF(OR(A994="",F994&lt;&gt;"Active"),"",IF(T994="Closed","Closed",IF(AND(T994="Not needed",Q994="",R994="",S994=""),"No action",IF(OR(Q994="",R994="",S994="",T994&lt;&gt;"Open"),"Check action details",IF(S994&lt;TODAY(),"Action overdue","Action open")))))</f>
        <v/>
      </c>
      <c r="Y994" s="8">
        <f>IF(COUNTA(A994:T994)=0,"",IF(F994="Archived","Archived",IF(OR(A994="",B994="",C994="",D994="",E994="",F994&lt;&gt;"Active",COUNTIF(Roles,B994)=0,COUNTIF(Branches,C994)=0,COUNTIF(LearningStatuses,G994)=0,COUNTIF(AssessmentRequired,K994)=0,COUNTIF(AssessmentStatuses,L994)=0,COUNTIF(ActionStatuses,T994)=0,AND(H994&lt;&gt;"",NOT(ISNUMBER(H994))),AND(I994&lt;&gt;"",OR(NOT(ISNUMBER(I994)),I994&gt;TODAY())),AND(J994&lt;&gt;"",NOT(ISNUMBER(J994))),AND(M994&lt;&gt;"",NOT(ISNUMBER(M994))),AND(N994&lt;&gt;"",OR(NOT(ISNUMBER(N994)),N994&gt;TODAY())),AND(S994&lt;&gt;"",NOT(ISNUMBER(S994))),AND(G994="Completed",OR(I994="",P994="",J994="")),AND(G994&lt;&gt;"Completed",OR(I994&lt;&gt;"",H994="")),AND(K994="No",L994&lt;&gt;"Not required"),AND(K994="Yes",OR(L994="Not required",AND(L994&lt;&gt;"Competence confirmed",M994=""))),AND(OR(L994="Competence confirmed",L994="Further support needed"),OR(N994="",O994="",P994="")),AND(L994="Further support needed",T994&lt;&gt;"Open"),X994="Check action details",AND(T994="Closed",OR(Q994="",R994="",P994=""))),"Check required fields/dates","Recorded - verify evidence")))</f>
        <v/>
      </c>
    </row>
    <row r="995" spans="1:25" ht="32" customHeight="1">
      <c r="A995" s="6"/>
      <c r="B995" s="6"/>
      <c r="C995" s="6"/>
      <c r="D995" s="6"/>
      <c r="E995" s="6"/>
      <c r="F995" s="6"/>
      <c r="G995" s="6"/>
      <c r="H995" s="7"/>
      <c r="I995" s="7"/>
      <c r="J995" s="7"/>
      <c r="K995" s="6"/>
      <c r="L995" s="6"/>
      <c r="M995" s="7"/>
      <c r="N995" s="7"/>
      <c r="O995" s="6"/>
      <c r="P995" s="6"/>
      <c r="Q995" s="6"/>
      <c r="R995" s="6"/>
      <c r="S995" s="7"/>
      <c r="T995" s="6"/>
      <c r="U995" s="8">
        <f>IF(OR(A995="",F995&lt;&gt;"Active"),"",IF(G995="Completed","Completed",IF(H995="","Missing deadline",IF(H995&lt;TODAY(),"Overdue learning",IF(H995&lt;=TODAY()+30,"Due within 30 days","Scheduled")))))</f>
        <v/>
      </c>
      <c r="V995" s="8">
        <f>IF(OR(A995="",F995&lt;&gt;"Active"),"",IF(G995&lt;&gt;"Completed","Not yet completed",IF(J995="","Missing review date",IF(J995&lt;TODAY(),"Review overdue",IF(J995&lt;=TODAY()+30,"Review within 30 days","Scheduled")))))</f>
        <v/>
      </c>
      <c r="W995" s="8">
        <f>IF(OR(A995="",F995&lt;&gt;"Active"),"",IF(K995="No","Not required",IF(K995&lt;&gt;"Yes","Check requirement",IF(L995="Further support needed","Competence concern",IF(L995="Competence confirmed","Confirmed",IF(M995="","Missing assessment due",IF(M995&lt;TODAY(),"Assessment overdue","Assessment outstanding")))))))</f>
        <v/>
      </c>
      <c r="X995" s="8">
        <f>IF(OR(A995="",F995&lt;&gt;"Active"),"",IF(T995="Closed","Closed",IF(AND(T995="Not needed",Q995="",R995="",S995=""),"No action",IF(OR(Q995="",R995="",S995="",T995&lt;&gt;"Open"),"Check action details",IF(S995&lt;TODAY(),"Action overdue","Action open")))))</f>
        <v/>
      </c>
      <c r="Y995" s="8">
        <f>IF(COUNTA(A995:T995)=0,"",IF(F995="Archived","Archived",IF(OR(A995="",B995="",C995="",D995="",E995="",F995&lt;&gt;"Active",COUNTIF(Roles,B995)=0,COUNTIF(Branches,C995)=0,COUNTIF(LearningStatuses,G995)=0,COUNTIF(AssessmentRequired,K995)=0,COUNTIF(AssessmentStatuses,L995)=0,COUNTIF(ActionStatuses,T995)=0,AND(H995&lt;&gt;"",NOT(ISNUMBER(H995))),AND(I995&lt;&gt;"",OR(NOT(ISNUMBER(I995)),I995&gt;TODAY())),AND(J995&lt;&gt;"",NOT(ISNUMBER(J995))),AND(M995&lt;&gt;"",NOT(ISNUMBER(M995))),AND(N995&lt;&gt;"",OR(NOT(ISNUMBER(N995)),N995&gt;TODAY())),AND(S995&lt;&gt;"",NOT(ISNUMBER(S995))),AND(G995="Completed",OR(I995="",P995="",J995="")),AND(G995&lt;&gt;"Completed",OR(I995&lt;&gt;"",H995="")),AND(K995="No",L995&lt;&gt;"Not required"),AND(K995="Yes",OR(L995="Not required",AND(L995&lt;&gt;"Competence confirmed",M995=""))),AND(OR(L995="Competence confirmed",L995="Further support needed"),OR(N995="",O995="",P995="")),AND(L995="Further support needed",T995&lt;&gt;"Open"),X995="Check action details",AND(T995="Closed",OR(Q995="",R995="",P995=""))),"Check required fields/dates","Recorded - verify evidence")))</f>
        <v/>
      </c>
    </row>
    <row r="996" spans="1:25" ht="32" customHeight="1">
      <c r="A996" s="6"/>
      <c r="B996" s="6"/>
      <c r="C996" s="6"/>
      <c r="D996" s="6"/>
      <c r="E996" s="6"/>
      <c r="F996" s="6"/>
      <c r="G996" s="6"/>
      <c r="H996" s="7"/>
      <c r="I996" s="7"/>
      <c r="J996" s="7"/>
      <c r="K996" s="6"/>
      <c r="L996" s="6"/>
      <c r="M996" s="7"/>
      <c r="N996" s="7"/>
      <c r="O996" s="6"/>
      <c r="P996" s="6"/>
      <c r="Q996" s="6"/>
      <c r="R996" s="6"/>
      <c r="S996" s="7"/>
      <c r="T996" s="6"/>
      <c r="U996" s="8">
        <f>IF(OR(A996="",F996&lt;&gt;"Active"),"",IF(G996="Completed","Completed",IF(H996="","Missing deadline",IF(H996&lt;TODAY(),"Overdue learning",IF(H996&lt;=TODAY()+30,"Due within 30 days","Scheduled")))))</f>
        <v/>
      </c>
      <c r="V996" s="8">
        <f>IF(OR(A996="",F996&lt;&gt;"Active"),"",IF(G996&lt;&gt;"Completed","Not yet completed",IF(J996="","Missing review date",IF(J996&lt;TODAY(),"Review overdue",IF(J996&lt;=TODAY()+30,"Review within 30 days","Scheduled")))))</f>
        <v/>
      </c>
      <c r="W996" s="8">
        <f>IF(OR(A996="",F996&lt;&gt;"Active"),"",IF(K996="No","Not required",IF(K996&lt;&gt;"Yes","Check requirement",IF(L996="Further support needed","Competence concern",IF(L996="Competence confirmed","Confirmed",IF(M996="","Missing assessment due",IF(M996&lt;TODAY(),"Assessment overdue","Assessment outstanding")))))))</f>
        <v/>
      </c>
      <c r="X996" s="8">
        <f>IF(OR(A996="",F996&lt;&gt;"Active"),"",IF(T996="Closed","Closed",IF(AND(T996="Not needed",Q996="",R996="",S996=""),"No action",IF(OR(Q996="",R996="",S996="",T996&lt;&gt;"Open"),"Check action details",IF(S996&lt;TODAY(),"Action overdue","Action open")))))</f>
        <v/>
      </c>
      <c r="Y996" s="8">
        <f>IF(COUNTA(A996:T996)=0,"",IF(F996="Archived","Archived",IF(OR(A996="",B996="",C996="",D996="",E996="",F996&lt;&gt;"Active",COUNTIF(Roles,B996)=0,COUNTIF(Branches,C996)=0,COUNTIF(LearningStatuses,G996)=0,COUNTIF(AssessmentRequired,K996)=0,COUNTIF(AssessmentStatuses,L996)=0,COUNTIF(ActionStatuses,T996)=0,AND(H996&lt;&gt;"",NOT(ISNUMBER(H996))),AND(I996&lt;&gt;"",OR(NOT(ISNUMBER(I996)),I996&gt;TODAY())),AND(J996&lt;&gt;"",NOT(ISNUMBER(J996))),AND(M996&lt;&gt;"",NOT(ISNUMBER(M996))),AND(N996&lt;&gt;"",OR(NOT(ISNUMBER(N996)),N996&gt;TODAY())),AND(S996&lt;&gt;"",NOT(ISNUMBER(S996))),AND(G996="Completed",OR(I996="",P996="",J996="")),AND(G996&lt;&gt;"Completed",OR(I996&lt;&gt;"",H996="")),AND(K996="No",L996&lt;&gt;"Not required"),AND(K996="Yes",OR(L996="Not required",AND(L996&lt;&gt;"Competence confirmed",M996=""))),AND(OR(L996="Competence confirmed",L996="Further support needed"),OR(N996="",O996="",P996="")),AND(L996="Further support needed",T996&lt;&gt;"Open"),X996="Check action details",AND(T996="Closed",OR(Q996="",R996="",P996=""))),"Check required fields/dates","Recorded - verify evidence")))</f>
        <v/>
      </c>
    </row>
    <row r="997" spans="1:25" ht="32" customHeight="1">
      <c r="A997" s="6"/>
      <c r="B997" s="6"/>
      <c r="C997" s="6"/>
      <c r="D997" s="6"/>
      <c r="E997" s="6"/>
      <c r="F997" s="6"/>
      <c r="G997" s="6"/>
      <c r="H997" s="7"/>
      <c r="I997" s="7"/>
      <c r="J997" s="7"/>
      <c r="K997" s="6"/>
      <c r="L997" s="6"/>
      <c r="M997" s="7"/>
      <c r="N997" s="7"/>
      <c r="O997" s="6"/>
      <c r="P997" s="6"/>
      <c r="Q997" s="6"/>
      <c r="R997" s="6"/>
      <c r="S997" s="7"/>
      <c r="T997" s="6"/>
      <c r="U997" s="8">
        <f>IF(OR(A997="",F997&lt;&gt;"Active"),"",IF(G997="Completed","Completed",IF(H997="","Missing deadline",IF(H997&lt;TODAY(),"Overdue learning",IF(H997&lt;=TODAY()+30,"Due within 30 days","Scheduled")))))</f>
        <v/>
      </c>
      <c r="V997" s="8">
        <f>IF(OR(A997="",F997&lt;&gt;"Active"),"",IF(G997&lt;&gt;"Completed","Not yet completed",IF(J997="","Missing review date",IF(J997&lt;TODAY(),"Review overdue",IF(J997&lt;=TODAY()+30,"Review within 30 days","Scheduled")))))</f>
        <v/>
      </c>
      <c r="W997" s="8">
        <f>IF(OR(A997="",F997&lt;&gt;"Active"),"",IF(K997="No","Not required",IF(K997&lt;&gt;"Yes","Check requirement",IF(L997="Further support needed","Competence concern",IF(L997="Competence confirmed","Confirmed",IF(M997="","Missing assessment due",IF(M997&lt;TODAY(),"Assessment overdue","Assessment outstanding")))))))</f>
        <v/>
      </c>
      <c r="X997" s="8">
        <f>IF(OR(A997="",F997&lt;&gt;"Active"),"",IF(T997="Closed","Closed",IF(AND(T997="Not needed",Q997="",R997="",S997=""),"No action",IF(OR(Q997="",R997="",S997="",T997&lt;&gt;"Open"),"Check action details",IF(S997&lt;TODAY(),"Action overdue","Action open")))))</f>
        <v/>
      </c>
      <c r="Y997" s="8">
        <f>IF(COUNTA(A997:T997)=0,"",IF(F997="Archived","Archived",IF(OR(A997="",B997="",C997="",D997="",E997="",F997&lt;&gt;"Active",COUNTIF(Roles,B997)=0,COUNTIF(Branches,C997)=0,COUNTIF(LearningStatuses,G997)=0,COUNTIF(AssessmentRequired,K997)=0,COUNTIF(AssessmentStatuses,L997)=0,COUNTIF(ActionStatuses,T997)=0,AND(H997&lt;&gt;"",NOT(ISNUMBER(H997))),AND(I997&lt;&gt;"",OR(NOT(ISNUMBER(I997)),I997&gt;TODAY())),AND(J997&lt;&gt;"",NOT(ISNUMBER(J997))),AND(M997&lt;&gt;"",NOT(ISNUMBER(M997))),AND(N997&lt;&gt;"",OR(NOT(ISNUMBER(N997)),N997&gt;TODAY())),AND(S997&lt;&gt;"",NOT(ISNUMBER(S997))),AND(G997="Completed",OR(I997="",P997="",J997="")),AND(G997&lt;&gt;"Completed",OR(I997&lt;&gt;"",H997="")),AND(K997="No",L997&lt;&gt;"Not required"),AND(K997="Yes",OR(L997="Not required",AND(L997&lt;&gt;"Competence confirmed",M997=""))),AND(OR(L997="Competence confirmed",L997="Further support needed"),OR(N997="",O997="",P997="")),AND(L997="Further support needed",T997&lt;&gt;"Open"),X997="Check action details",AND(T997="Closed",OR(Q997="",R997="",P997=""))),"Check required fields/dates","Recorded - verify evidence")))</f>
        <v/>
      </c>
    </row>
    <row r="998" spans="1:25" ht="32" customHeight="1">
      <c r="A998" s="6"/>
      <c r="B998" s="6"/>
      <c r="C998" s="6"/>
      <c r="D998" s="6"/>
      <c r="E998" s="6"/>
      <c r="F998" s="6"/>
      <c r="G998" s="6"/>
      <c r="H998" s="7"/>
      <c r="I998" s="7"/>
      <c r="J998" s="7"/>
      <c r="K998" s="6"/>
      <c r="L998" s="6"/>
      <c r="M998" s="7"/>
      <c r="N998" s="7"/>
      <c r="O998" s="6"/>
      <c r="P998" s="6"/>
      <c r="Q998" s="6"/>
      <c r="R998" s="6"/>
      <c r="S998" s="7"/>
      <c r="T998" s="6"/>
      <c r="U998" s="8">
        <f>IF(OR(A998="",F998&lt;&gt;"Active"),"",IF(G998="Completed","Completed",IF(H998="","Missing deadline",IF(H998&lt;TODAY(),"Overdue learning",IF(H998&lt;=TODAY()+30,"Due within 30 days","Scheduled")))))</f>
        <v/>
      </c>
      <c r="V998" s="8">
        <f>IF(OR(A998="",F998&lt;&gt;"Active"),"",IF(G998&lt;&gt;"Completed","Not yet completed",IF(J998="","Missing review date",IF(J998&lt;TODAY(),"Review overdue",IF(J998&lt;=TODAY()+30,"Review within 30 days","Scheduled")))))</f>
        <v/>
      </c>
      <c r="W998" s="8">
        <f>IF(OR(A998="",F998&lt;&gt;"Active"),"",IF(K998="No","Not required",IF(K998&lt;&gt;"Yes","Check requirement",IF(L998="Further support needed","Competence concern",IF(L998="Competence confirmed","Confirmed",IF(M998="","Missing assessment due",IF(M998&lt;TODAY(),"Assessment overdue","Assessment outstanding")))))))</f>
        <v/>
      </c>
      <c r="X998" s="8">
        <f>IF(OR(A998="",F998&lt;&gt;"Active"),"",IF(T998="Closed","Closed",IF(AND(T998="Not needed",Q998="",R998="",S998=""),"No action",IF(OR(Q998="",R998="",S998="",T998&lt;&gt;"Open"),"Check action details",IF(S998&lt;TODAY(),"Action overdue","Action open")))))</f>
        <v/>
      </c>
      <c r="Y998" s="8">
        <f>IF(COUNTA(A998:T998)=0,"",IF(F998="Archived","Archived",IF(OR(A998="",B998="",C998="",D998="",E998="",F998&lt;&gt;"Active",COUNTIF(Roles,B998)=0,COUNTIF(Branches,C998)=0,COUNTIF(LearningStatuses,G998)=0,COUNTIF(AssessmentRequired,K998)=0,COUNTIF(AssessmentStatuses,L998)=0,COUNTIF(ActionStatuses,T998)=0,AND(H998&lt;&gt;"",NOT(ISNUMBER(H998))),AND(I998&lt;&gt;"",OR(NOT(ISNUMBER(I998)),I998&gt;TODAY())),AND(J998&lt;&gt;"",NOT(ISNUMBER(J998))),AND(M998&lt;&gt;"",NOT(ISNUMBER(M998))),AND(N998&lt;&gt;"",OR(NOT(ISNUMBER(N998)),N998&gt;TODAY())),AND(S998&lt;&gt;"",NOT(ISNUMBER(S998))),AND(G998="Completed",OR(I998="",P998="",J998="")),AND(G998&lt;&gt;"Completed",OR(I998&lt;&gt;"",H998="")),AND(K998="No",L998&lt;&gt;"Not required"),AND(K998="Yes",OR(L998="Not required",AND(L998&lt;&gt;"Competence confirmed",M998=""))),AND(OR(L998="Competence confirmed",L998="Further support needed"),OR(N998="",O998="",P998="")),AND(L998="Further support needed",T998&lt;&gt;"Open"),X998="Check action details",AND(T998="Closed",OR(Q998="",R998="",P998=""))),"Check required fields/dates","Recorded - verify evidence")))</f>
        <v/>
      </c>
    </row>
    <row r="999" spans="1:25" ht="32" customHeight="1">
      <c r="A999" s="6"/>
      <c r="B999" s="6"/>
      <c r="C999" s="6"/>
      <c r="D999" s="6"/>
      <c r="E999" s="6"/>
      <c r="F999" s="6"/>
      <c r="G999" s="6"/>
      <c r="H999" s="7"/>
      <c r="I999" s="7"/>
      <c r="J999" s="7"/>
      <c r="K999" s="6"/>
      <c r="L999" s="6"/>
      <c r="M999" s="7"/>
      <c r="N999" s="7"/>
      <c r="O999" s="6"/>
      <c r="P999" s="6"/>
      <c r="Q999" s="6"/>
      <c r="R999" s="6"/>
      <c r="S999" s="7"/>
      <c r="T999" s="6"/>
      <c r="U999" s="8">
        <f>IF(OR(A999="",F999&lt;&gt;"Active"),"",IF(G999="Completed","Completed",IF(H999="","Missing deadline",IF(H999&lt;TODAY(),"Overdue learning",IF(H999&lt;=TODAY()+30,"Due within 30 days","Scheduled")))))</f>
        <v/>
      </c>
      <c r="V999" s="8">
        <f>IF(OR(A999="",F999&lt;&gt;"Active"),"",IF(G999&lt;&gt;"Completed","Not yet completed",IF(J999="","Missing review date",IF(J999&lt;TODAY(),"Review overdue",IF(J999&lt;=TODAY()+30,"Review within 30 days","Scheduled")))))</f>
        <v/>
      </c>
      <c r="W999" s="8">
        <f>IF(OR(A999="",F999&lt;&gt;"Active"),"",IF(K999="No","Not required",IF(K999&lt;&gt;"Yes","Check requirement",IF(L999="Further support needed","Competence concern",IF(L999="Competence confirmed","Confirmed",IF(M999="","Missing assessment due",IF(M999&lt;TODAY(),"Assessment overdue","Assessment outstanding")))))))</f>
        <v/>
      </c>
      <c r="X999" s="8">
        <f>IF(OR(A999="",F999&lt;&gt;"Active"),"",IF(T999="Closed","Closed",IF(AND(T999="Not needed",Q999="",R999="",S999=""),"No action",IF(OR(Q999="",R999="",S999="",T999&lt;&gt;"Open"),"Check action details",IF(S999&lt;TODAY(),"Action overdue","Action open")))))</f>
        <v/>
      </c>
      <c r="Y999" s="8">
        <f>IF(COUNTA(A999:T999)=0,"",IF(F999="Archived","Archived",IF(OR(A999="",B999="",C999="",D999="",E999="",F999&lt;&gt;"Active",COUNTIF(Roles,B999)=0,COUNTIF(Branches,C999)=0,COUNTIF(LearningStatuses,G999)=0,COUNTIF(AssessmentRequired,K999)=0,COUNTIF(AssessmentStatuses,L999)=0,COUNTIF(ActionStatuses,T999)=0,AND(H999&lt;&gt;"",NOT(ISNUMBER(H999))),AND(I999&lt;&gt;"",OR(NOT(ISNUMBER(I999)),I999&gt;TODAY())),AND(J999&lt;&gt;"",NOT(ISNUMBER(J999))),AND(M999&lt;&gt;"",NOT(ISNUMBER(M999))),AND(N999&lt;&gt;"",OR(NOT(ISNUMBER(N999)),N999&gt;TODAY())),AND(S999&lt;&gt;"",NOT(ISNUMBER(S999))),AND(G999="Completed",OR(I999="",P999="",J999="")),AND(G999&lt;&gt;"Completed",OR(I999&lt;&gt;"",H999="")),AND(K999="No",L999&lt;&gt;"Not required"),AND(K999="Yes",OR(L999="Not required",AND(L999&lt;&gt;"Competence confirmed",M999=""))),AND(OR(L999="Competence confirmed",L999="Further support needed"),OR(N999="",O999="",P999="")),AND(L999="Further support needed",T999&lt;&gt;"Open"),X999="Check action details",AND(T999="Closed",OR(Q999="",R999="",P999=""))),"Check required fields/dates","Recorded - verify evidence")))</f>
        <v/>
      </c>
    </row>
    <row r="1000" spans="1:25" ht="32" customHeight="1">
      <c r="A1000" s="6"/>
      <c r="B1000" s="6"/>
      <c r="C1000" s="6"/>
      <c r="D1000" s="6"/>
      <c r="E1000" s="6"/>
      <c r="F1000" s="6"/>
      <c r="G1000" s="6"/>
      <c r="H1000" s="7"/>
      <c r="I1000" s="7"/>
      <c r="J1000" s="7"/>
      <c r="K1000" s="6"/>
      <c r="L1000" s="6"/>
      <c r="M1000" s="7"/>
      <c r="N1000" s="7"/>
      <c r="O1000" s="6"/>
      <c r="P1000" s="6"/>
      <c r="Q1000" s="6"/>
      <c r="R1000" s="6"/>
      <c r="S1000" s="7"/>
      <c r="T1000" s="6"/>
      <c r="U1000" s="8">
        <f>IF(OR(A1000="",F1000&lt;&gt;"Active"),"",IF(G1000="Completed","Completed",IF(H1000="","Missing deadline",IF(H1000&lt;TODAY(),"Overdue learning",IF(H1000&lt;=TODAY()+30,"Due within 30 days","Scheduled")))))</f>
        <v/>
      </c>
      <c r="V1000" s="8">
        <f>IF(OR(A1000="",F1000&lt;&gt;"Active"),"",IF(G1000&lt;&gt;"Completed","Not yet completed",IF(J1000="","Missing review date",IF(J1000&lt;TODAY(),"Review overdue",IF(J1000&lt;=TODAY()+30,"Review within 30 days","Scheduled")))))</f>
        <v/>
      </c>
      <c r="W1000" s="8">
        <f>IF(OR(A1000="",F1000&lt;&gt;"Active"),"",IF(K1000="No","Not required",IF(K1000&lt;&gt;"Yes","Check requirement",IF(L1000="Further support needed","Competence concern",IF(L1000="Competence confirmed","Confirmed",IF(M1000="","Missing assessment due",IF(M1000&lt;TODAY(),"Assessment overdue","Assessment outstanding")))))))</f>
        <v/>
      </c>
      <c r="X1000" s="8">
        <f>IF(OR(A1000="",F1000&lt;&gt;"Active"),"",IF(T1000="Closed","Closed",IF(AND(T1000="Not needed",Q1000="",R1000="",S1000=""),"No action",IF(OR(Q1000="",R1000="",S1000="",T1000&lt;&gt;"Open"),"Check action details",IF(S1000&lt;TODAY(),"Action overdue","Action open")))))</f>
        <v/>
      </c>
      <c r="Y1000" s="8">
        <f>IF(COUNTA(A1000:T1000)=0,"",IF(F1000="Archived","Archived",IF(OR(A1000="",B1000="",C1000="",D1000="",E1000="",F1000&lt;&gt;"Active",COUNTIF(Roles,B1000)=0,COUNTIF(Branches,C1000)=0,COUNTIF(LearningStatuses,G1000)=0,COUNTIF(AssessmentRequired,K1000)=0,COUNTIF(AssessmentStatuses,L1000)=0,COUNTIF(ActionStatuses,T1000)=0,AND(H1000&lt;&gt;"",NOT(ISNUMBER(H1000))),AND(I1000&lt;&gt;"",OR(NOT(ISNUMBER(I1000)),I1000&gt;TODAY())),AND(J1000&lt;&gt;"",NOT(ISNUMBER(J1000))),AND(M1000&lt;&gt;"",NOT(ISNUMBER(M1000))),AND(N1000&lt;&gt;"",OR(NOT(ISNUMBER(N1000)),N1000&gt;TODAY())),AND(S1000&lt;&gt;"",NOT(ISNUMBER(S1000))),AND(G1000="Completed",OR(I1000="",P1000="",J1000="")),AND(G1000&lt;&gt;"Completed",OR(I1000&lt;&gt;"",H1000="")),AND(K1000="No",L1000&lt;&gt;"Not required"),AND(K1000="Yes",OR(L1000="Not required",AND(L1000&lt;&gt;"Competence confirmed",M1000=""))),AND(OR(L1000="Competence confirmed",L1000="Further support needed"),OR(N1000="",O1000="",P1000="")),AND(L1000="Further support needed",T1000&lt;&gt;"Open"),X1000="Check action details",AND(T1000="Closed",OR(Q1000="",R1000="",P1000=""))),"Check required fields/dates","Recorded - verify evidence")))</f>
        <v/>
      </c>
    </row>
    <row r="1001" spans="1:25" ht="32" customHeight="1">
      <c r="A1001" s="6"/>
      <c r="B1001" s="6"/>
      <c r="C1001" s="6"/>
      <c r="D1001" s="6"/>
      <c r="E1001" s="6"/>
      <c r="F1001" s="6"/>
      <c r="G1001" s="6"/>
      <c r="H1001" s="7"/>
      <c r="I1001" s="7"/>
      <c r="J1001" s="7"/>
      <c r="K1001" s="6"/>
      <c r="L1001" s="6"/>
      <c r="M1001" s="7"/>
      <c r="N1001" s="7"/>
      <c r="O1001" s="6"/>
      <c r="P1001" s="6"/>
      <c r="Q1001" s="6"/>
      <c r="R1001" s="6"/>
      <c r="S1001" s="7"/>
      <c r="T1001" s="6"/>
      <c r="U1001" s="8">
        <f>IF(OR(A1001="",F1001&lt;&gt;"Active"),"",IF(G1001="Completed","Completed",IF(H1001="","Missing deadline",IF(H1001&lt;TODAY(),"Overdue learning",IF(H1001&lt;=TODAY()+30,"Due within 30 days","Scheduled")))))</f>
        <v/>
      </c>
      <c r="V1001" s="8">
        <f>IF(OR(A1001="",F1001&lt;&gt;"Active"),"",IF(G1001&lt;&gt;"Completed","Not yet completed",IF(J1001="","Missing review date",IF(J1001&lt;TODAY(),"Review overdue",IF(J1001&lt;=TODAY()+30,"Review within 30 days","Scheduled")))))</f>
        <v/>
      </c>
      <c r="W1001" s="8">
        <f>IF(OR(A1001="",F1001&lt;&gt;"Active"),"",IF(K1001="No","Not required",IF(K1001&lt;&gt;"Yes","Check requirement",IF(L1001="Further support needed","Competence concern",IF(L1001="Competence confirmed","Confirmed",IF(M1001="","Missing assessment due",IF(M1001&lt;TODAY(),"Assessment overdue","Assessment outstanding")))))))</f>
        <v/>
      </c>
      <c r="X1001" s="8">
        <f>IF(OR(A1001="",F1001&lt;&gt;"Active"),"",IF(T1001="Closed","Closed",IF(AND(T1001="Not needed",Q1001="",R1001="",S1001=""),"No action",IF(OR(Q1001="",R1001="",S1001="",T1001&lt;&gt;"Open"),"Check action details",IF(S1001&lt;TODAY(),"Action overdue","Action open")))))</f>
        <v/>
      </c>
      <c r="Y1001" s="8">
        <f>IF(COUNTA(A1001:T1001)=0,"",IF(F1001="Archived","Archived",IF(OR(A1001="",B1001="",C1001="",D1001="",E1001="",F1001&lt;&gt;"Active",COUNTIF(Roles,B1001)=0,COUNTIF(Branches,C1001)=0,COUNTIF(LearningStatuses,G1001)=0,COUNTIF(AssessmentRequired,K1001)=0,COUNTIF(AssessmentStatuses,L1001)=0,COUNTIF(ActionStatuses,T1001)=0,AND(H1001&lt;&gt;"",NOT(ISNUMBER(H1001))),AND(I1001&lt;&gt;"",OR(NOT(ISNUMBER(I1001)),I1001&gt;TODAY())),AND(J1001&lt;&gt;"",NOT(ISNUMBER(J1001))),AND(M1001&lt;&gt;"",NOT(ISNUMBER(M1001))),AND(N1001&lt;&gt;"",OR(NOT(ISNUMBER(N1001)),N1001&gt;TODAY())),AND(S1001&lt;&gt;"",NOT(ISNUMBER(S1001))),AND(G1001="Completed",OR(I1001="",P1001="",J1001="")),AND(G1001&lt;&gt;"Completed",OR(I1001&lt;&gt;"",H1001="")),AND(K1001="No",L1001&lt;&gt;"Not required"),AND(K1001="Yes",OR(L1001="Not required",AND(L1001&lt;&gt;"Competence confirmed",M1001=""))),AND(OR(L1001="Competence confirmed",L1001="Further support needed"),OR(N1001="",O1001="",P1001="")),AND(L1001="Further support needed",T1001&lt;&gt;"Open"),X1001="Check action details",AND(T1001="Closed",OR(Q1001="",R1001="",P1001=""))),"Check required fields/dates","Recorded - verify evidence")))</f>
        <v/>
      </c>
    </row>
    <row r="1002" spans="1:25" ht="32" customHeight="1">
      <c r="A1002" s="6"/>
      <c r="B1002" s="6"/>
      <c r="C1002" s="6"/>
      <c r="D1002" s="6"/>
      <c r="E1002" s="6"/>
      <c r="F1002" s="6"/>
      <c r="G1002" s="6"/>
      <c r="H1002" s="7"/>
      <c r="I1002" s="7"/>
      <c r="J1002" s="7"/>
      <c r="K1002" s="6"/>
      <c r="L1002" s="6"/>
      <c r="M1002" s="7"/>
      <c r="N1002" s="7"/>
      <c r="O1002" s="6"/>
      <c r="P1002" s="6"/>
      <c r="Q1002" s="6"/>
      <c r="R1002" s="6"/>
      <c r="S1002" s="7"/>
      <c r="T1002" s="6"/>
      <c r="U1002" s="8">
        <f>IF(OR(A1002="",F1002&lt;&gt;"Active"),"",IF(G1002="Completed","Completed",IF(H1002="","Missing deadline",IF(H1002&lt;TODAY(),"Overdue learning",IF(H1002&lt;=TODAY()+30,"Due within 30 days","Scheduled")))))</f>
        <v/>
      </c>
      <c r="V1002" s="8">
        <f>IF(OR(A1002="",F1002&lt;&gt;"Active"),"",IF(G1002&lt;&gt;"Completed","Not yet completed",IF(J1002="","Missing review date",IF(J1002&lt;TODAY(),"Review overdue",IF(J1002&lt;=TODAY()+30,"Review within 30 days","Scheduled")))))</f>
        <v/>
      </c>
      <c r="W1002" s="8">
        <f>IF(OR(A1002="",F1002&lt;&gt;"Active"),"",IF(K1002="No","Not required",IF(K1002&lt;&gt;"Yes","Check requirement",IF(L1002="Further support needed","Competence concern",IF(L1002="Competence confirmed","Confirmed",IF(M1002="","Missing assessment due",IF(M1002&lt;TODAY(),"Assessment overdue","Assessment outstanding")))))))</f>
        <v/>
      </c>
      <c r="X1002" s="8">
        <f>IF(OR(A1002="",F1002&lt;&gt;"Active"),"",IF(T1002="Closed","Closed",IF(AND(T1002="Not needed",Q1002="",R1002="",S1002=""),"No action",IF(OR(Q1002="",R1002="",S1002="",T1002&lt;&gt;"Open"),"Check action details",IF(S1002&lt;TODAY(),"Action overdue","Action open")))))</f>
        <v/>
      </c>
      <c r="Y1002" s="8">
        <f>IF(COUNTA(A1002:T1002)=0,"",IF(F1002="Archived","Archived",IF(OR(A1002="",B1002="",C1002="",D1002="",E1002="",F1002&lt;&gt;"Active",COUNTIF(Roles,B1002)=0,COUNTIF(Branches,C1002)=0,COUNTIF(LearningStatuses,G1002)=0,COUNTIF(AssessmentRequired,K1002)=0,COUNTIF(AssessmentStatuses,L1002)=0,COUNTIF(ActionStatuses,T1002)=0,AND(H1002&lt;&gt;"",NOT(ISNUMBER(H1002))),AND(I1002&lt;&gt;"",OR(NOT(ISNUMBER(I1002)),I1002&gt;TODAY())),AND(J1002&lt;&gt;"",NOT(ISNUMBER(J1002))),AND(M1002&lt;&gt;"",NOT(ISNUMBER(M1002))),AND(N1002&lt;&gt;"",OR(NOT(ISNUMBER(N1002)),N1002&gt;TODAY())),AND(S1002&lt;&gt;"",NOT(ISNUMBER(S1002))),AND(G1002="Completed",OR(I1002="",P1002="",J1002="")),AND(G1002&lt;&gt;"Completed",OR(I1002&lt;&gt;"",H1002="")),AND(K1002="No",L1002&lt;&gt;"Not required"),AND(K1002="Yes",OR(L1002="Not required",AND(L1002&lt;&gt;"Competence confirmed",M1002=""))),AND(OR(L1002="Competence confirmed",L1002="Further support needed"),OR(N1002="",O1002="",P1002="")),AND(L1002="Further support needed",T1002&lt;&gt;"Open"),X1002="Check action details",AND(T1002="Closed",OR(Q1002="",R1002="",P1002=""))),"Check required fields/dates","Recorded - verify evidence")))</f>
        <v/>
      </c>
    </row>
    <row r="1003" spans="1:25" ht="32" customHeight="1">
      <c r="A1003" s="6"/>
      <c r="B1003" s="6"/>
      <c r="C1003" s="6"/>
      <c r="D1003" s="6"/>
      <c r="E1003" s="6"/>
      <c r="F1003" s="6"/>
      <c r="G1003" s="6"/>
      <c r="H1003" s="7"/>
      <c r="I1003" s="7"/>
      <c r="J1003" s="7"/>
      <c r="K1003" s="6"/>
      <c r="L1003" s="6"/>
      <c r="M1003" s="7"/>
      <c r="N1003" s="7"/>
      <c r="O1003" s="6"/>
      <c r="P1003" s="6"/>
      <c r="Q1003" s="6"/>
      <c r="R1003" s="6"/>
      <c r="S1003" s="7"/>
      <c r="T1003" s="6"/>
      <c r="U1003" s="8">
        <f>IF(OR(A1003="",F1003&lt;&gt;"Active"),"",IF(G1003="Completed","Completed",IF(H1003="","Missing deadline",IF(H1003&lt;TODAY(),"Overdue learning",IF(H1003&lt;=TODAY()+30,"Due within 30 days","Scheduled")))))</f>
        <v/>
      </c>
      <c r="V1003" s="8">
        <f>IF(OR(A1003="",F1003&lt;&gt;"Active"),"",IF(G1003&lt;&gt;"Completed","Not yet completed",IF(J1003="","Missing review date",IF(J1003&lt;TODAY(),"Review overdue",IF(J1003&lt;=TODAY()+30,"Review within 30 days","Scheduled")))))</f>
        <v/>
      </c>
      <c r="W1003" s="8">
        <f>IF(OR(A1003="",F1003&lt;&gt;"Active"),"",IF(K1003="No","Not required",IF(K1003&lt;&gt;"Yes","Check requirement",IF(L1003="Further support needed","Competence concern",IF(L1003="Competence confirmed","Confirmed",IF(M1003="","Missing assessment due",IF(M1003&lt;TODAY(),"Assessment overdue","Assessment outstanding")))))))</f>
        <v/>
      </c>
      <c r="X1003" s="8">
        <f>IF(OR(A1003="",F1003&lt;&gt;"Active"),"",IF(T1003="Closed","Closed",IF(AND(T1003="Not needed",Q1003="",R1003="",S1003=""),"No action",IF(OR(Q1003="",R1003="",S1003="",T1003&lt;&gt;"Open"),"Check action details",IF(S1003&lt;TODAY(),"Action overdue","Action open")))))</f>
        <v/>
      </c>
      <c r="Y1003" s="8">
        <f>IF(COUNTA(A1003:T1003)=0,"",IF(F1003="Archived","Archived",IF(OR(A1003="",B1003="",C1003="",D1003="",E1003="",F1003&lt;&gt;"Active",COUNTIF(Roles,B1003)=0,COUNTIF(Branches,C1003)=0,COUNTIF(LearningStatuses,G1003)=0,COUNTIF(AssessmentRequired,K1003)=0,COUNTIF(AssessmentStatuses,L1003)=0,COUNTIF(ActionStatuses,T1003)=0,AND(H1003&lt;&gt;"",NOT(ISNUMBER(H1003))),AND(I1003&lt;&gt;"",OR(NOT(ISNUMBER(I1003)),I1003&gt;TODAY())),AND(J1003&lt;&gt;"",NOT(ISNUMBER(J1003))),AND(M1003&lt;&gt;"",NOT(ISNUMBER(M1003))),AND(N1003&lt;&gt;"",OR(NOT(ISNUMBER(N1003)),N1003&gt;TODAY())),AND(S1003&lt;&gt;"",NOT(ISNUMBER(S1003))),AND(G1003="Completed",OR(I1003="",P1003="",J1003="")),AND(G1003&lt;&gt;"Completed",OR(I1003&lt;&gt;"",H1003="")),AND(K1003="No",L1003&lt;&gt;"Not required"),AND(K1003="Yes",OR(L1003="Not required",AND(L1003&lt;&gt;"Competence confirmed",M1003=""))),AND(OR(L1003="Competence confirmed",L1003="Further support needed"),OR(N1003="",O1003="",P1003="")),AND(L1003="Further support needed",T1003&lt;&gt;"Open"),X1003="Check action details",AND(T1003="Closed",OR(Q1003="",R1003="",P1003=""))),"Check required fields/dates","Recorded - verify evidence")))</f>
        <v/>
      </c>
    </row>
    <row r="1004" spans="1:25" ht="32" customHeight="1">
      <c r="A1004" s="6"/>
      <c r="B1004" s="6"/>
      <c r="C1004" s="6"/>
      <c r="D1004" s="6"/>
      <c r="E1004" s="6"/>
      <c r="F1004" s="6"/>
      <c r="G1004" s="6"/>
      <c r="H1004" s="7"/>
      <c r="I1004" s="7"/>
      <c r="J1004" s="7"/>
      <c r="K1004" s="6"/>
      <c r="L1004" s="6"/>
      <c r="M1004" s="7"/>
      <c r="N1004" s="7"/>
      <c r="O1004" s="6"/>
      <c r="P1004" s="6"/>
      <c r="Q1004" s="6"/>
      <c r="R1004" s="6"/>
      <c r="S1004" s="7"/>
      <c r="T1004" s="6"/>
      <c r="U1004" s="8">
        <f>IF(OR(A1004="",F1004&lt;&gt;"Active"),"",IF(G1004="Completed","Completed",IF(H1004="","Missing deadline",IF(H1004&lt;TODAY(),"Overdue learning",IF(H1004&lt;=TODAY()+30,"Due within 30 days","Scheduled")))))</f>
        <v/>
      </c>
      <c r="V1004" s="8">
        <f>IF(OR(A1004="",F1004&lt;&gt;"Active"),"",IF(G1004&lt;&gt;"Completed","Not yet completed",IF(J1004="","Missing review date",IF(J1004&lt;TODAY(),"Review overdue",IF(J1004&lt;=TODAY()+30,"Review within 30 days","Scheduled")))))</f>
        <v/>
      </c>
      <c r="W1004" s="8">
        <f>IF(OR(A1004="",F1004&lt;&gt;"Active"),"",IF(K1004="No","Not required",IF(K1004&lt;&gt;"Yes","Check requirement",IF(L1004="Further support needed","Competence concern",IF(L1004="Competence confirmed","Confirmed",IF(M1004="","Missing assessment due",IF(M1004&lt;TODAY(),"Assessment overdue","Assessment outstanding")))))))</f>
        <v/>
      </c>
      <c r="X1004" s="8">
        <f>IF(OR(A1004="",F1004&lt;&gt;"Active"),"",IF(T1004="Closed","Closed",IF(AND(T1004="Not needed",Q1004="",R1004="",S1004=""),"No action",IF(OR(Q1004="",R1004="",S1004="",T1004&lt;&gt;"Open"),"Check action details",IF(S1004&lt;TODAY(),"Action overdue","Action open")))))</f>
        <v/>
      </c>
      <c r="Y1004" s="8">
        <f>IF(COUNTA(A1004:T1004)=0,"",IF(F1004="Archived","Archived",IF(OR(A1004="",B1004="",C1004="",D1004="",E1004="",F1004&lt;&gt;"Active",COUNTIF(Roles,B1004)=0,COUNTIF(Branches,C1004)=0,COUNTIF(LearningStatuses,G1004)=0,COUNTIF(AssessmentRequired,K1004)=0,COUNTIF(AssessmentStatuses,L1004)=0,COUNTIF(ActionStatuses,T1004)=0,AND(H1004&lt;&gt;"",NOT(ISNUMBER(H1004))),AND(I1004&lt;&gt;"",OR(NOT(ISNUMBER(I1004)),I1004&gt;TODAY())),AND(J1004&lt;&gt;"",NOT(ISNUMBER(J1004))),AND(M1004&lt;&gt;"",NOT(ISNUMBER(M1004))),AND(N1004&lt;&gt;"",OR(NOT(ISNUMBER(N1004)),N1004&gt;TODAY())),AND(S1004&lt;&gt;"",NOT(ISNUMBER(S1004))),AND(G1004="Completed",OR(I1004="",P1004="",J1004="")),AND(G1004&lt;&gt;"Completed",OR(I1004&lt;&gt;"",H1004="")),AND(K1004="No",L1004&lt;&gt;"Not required"),AND(K1004="Yes",OR(L1004="Not required",AND(L1004&lt;&gt;"Competence confirmed",M1004=""))),AND(OR(L1004="Competence confirmed",L1004="Further support needed"),OR(N1004="",O1004="",P1004="")),AND(L1004="Further support needed",T1004&lt;&gt;"Open"),X1004="Check action details",AND(T1004="Closed",OR(Q1004="",R1004="",P1004=""))),"Check required fields/dates","Recorded - verify evidence")))</f>
        <v/>
      </c>
    </row>
    <row r="1005" spans="1:25" ht="32" customHeight="1">
      <c r="A1005" s="6"/>
      <c r="B1005" s="6"/>
      <c r="C1005" s="6"/>
      <c r="D1005" s="6"/>
      <c r="E1005" s="6"/>
      <c r="F1005" s="6"/>
      <c r="G1005" s="6"/>
      <c r="H1005" s="7"/>
      <c r="I1005" s="7"/>
      <c r="J1005" s="7"/>
      <c r="K1005" s="6"/>
      <c r="L1005" s="6"/>
      <c r="M1005" s="7"/>
      <c r="N1005" s="7"/>
      <c r="O1005" s="6"/>
      <c r="P1005" s="6"/>
      <c r="Q1005" s="6"/>
      <c r="R1005" s="6"/>
      <c r="S1005" s="7"/>
      <c r="T1005" s="6"/>
      <c r="U1005" s="8">
        <f>IF(OR(A1005="",F1005&lt;&gt;"Active"),"",IF(G1005="Completed","Completed",IF(H1005="","Missing deadline",IF(H1005&lt;TODAY(),"Overdue learning",IF(H1005&lt;=TODAY()+30,"Due within 30 days","Scheduled")))))</f>
        <v/>
      </c>
      <c r="V1005" s="8">
        <f>IF(OR(A1005="",F1005&lt;&gt;"Active"),"",IF(G1005&lt;&gt;"Completed","Not yet completed",IF(J1005="","Missing review date",IF(J1005&lt;TODAY(),"Review overdue",IF(J1005&lt;=TODAY()+30,"Review within 30 days","Scheduled")))))</f>
        <v/>
      </c>
      <c r="W1005" s="8">
        <f>IF(OR(A1005="",F1005&lt;&gt;"Active"),"",IF(K1005="No","Not required",IF(K1005&lt;&gt;"Yes","Check requirement",IF(L1005="Further support needed","Competence concern",IF(L1005="Competence confirmed","Confirmed",IF(M1005="","Missing assessment due",IF(M1005&lt;TODAY(),"Assessment overdue","Assessment outstanding")))))))</f>
        <v/>
      </c>
      <c r="X1005" s="8">
        <f>IF(OR(A1005="",F1005&lt;&gt;"Active"),"",IF(T1005="Closed","Closed",IF(AND(T1005="Not needed",Q1005="",R1005="",S1005=""),"No action",IF(OR(Q1005="",R1005="",S1005="",T1005&lt;&gt;"Open"),"Check action details",IF(S1005&lt;TODAY(),"Action overdue","Action open")))))</f>
        <v/>
      </c>
      <c r="Y1005" s="8">
        <f>IF(COUNTA(A1005:T1005)=0,"",IF(F1005="Archived","Archived",IF(OR(A1005="",B1005="",C1005="",D1005="",E1005="",F1005&lt;&gt;"Active",COUNTIF(Roles,B1005)=0,COUNTIF(Branches,C1005)=0,COUNTIF(LearningStatuses,G1005)=0,COUNTIF(AssessmentRequired,K1005)=0,COUNTIF(AssessmentStatuses,L1005)=0,COUNTIF(ActionStatuses,T1005)=0,AND(H1005&lt;&gt;"",NOT(ISNUMBER(H1005))),AND(I1005&lt;&gt;"",OR(NOT(ISNUMBER(I1005)),I1005&gt;TODAY())),AND(J1005&lt;&gt;"",NOT(ISNUMBER(J1005))),AND(M1005&lt;&gt;"",NOT(ISNUMBER(M1005))),AND(N1005&lt;&gt;"",OR(NOT(ISNUMBER(N1005)),N1005&gt;TODAY())),AND(S1005&lt;&gt;"",NOT(ISNUMBER(S1005))),AND(G1005="Completed",OR(I1005="",P1005="",J1005="")),AND(G1005&lt;&gt;"Completed",OR(I1005&lt;&gt;"",H1005="")),AND(K1005="No",L1005&lt;&gt;"Not required"),AND(K1005="Yes",OR(L1005="Not required",AND(L1005&lt;&gt;"Competence confirmed",M1005=""))),AND(OR(L1005="Competence confirmed",L1005="Further support needed"),OR(N1005="",O1005="",P1005="")),AND(L1005="Further support needed",T1005&lt;&gt;"Open"),X1005="Check action details",AND(T1005="Closed",OR(Q1005="",R1005="",P1005=""))),"Check required fields/dates","Recorded - verify evidence")))</f>
        <v/>
      </c>
    </row>
    <row r="1006" spans="1:25" ht="32" customHeight="1">
      <c r="A1006" s="6"/>
      <c r="B1006" s="6"/>
      <c r="C1006" s="6"/>
      <c r="D1006" s="6"/>
      <c r="E1006" s="6"/>
      <c r="F1006" s="6"/>
      <c r="G1006" s="6"/>
      <c r="H1006" s="7"/>
      <c r="I1006" s="7"/>
      <c r="J1006" s="7"/>
      <c r="K1006" s="6"/>
      <c r="L1006" s="6"/>
      <c r="M1006" s="7"/>
      <c r="N1006" s="7"/>
      <c r="O1006" s="6"/>
      <c r="P1006" s="6"/>
      <c r="Q1006" s="6"/>
      <c r="R1006" s="6"/>
      <c r="S1006" s="7"/>
      <c r="T1006" s="6"/>
      <c r="U1006" s="8">
        <f>IF(OR(A1006="",F1006&lt;&gt;"Active"),"",IF(G1006="Completed","Completed",IF(H1006="","Missing deadline",IF(H1006&lt;TODAY(),"Overdue learning",IF(H1006&lt;=TODAY()+30,"Due within 30 days","Scheduled")))))</f>
        <v/>
      </c>
      <c r="V1006" s="8">
        <f>IF(OR(A1006="",F1006&lt;&gt;"Active"),"",IF(G1006&lt;&gt;"Completed","Not yet completed",IF(J1006="","Missing review date",IF(J1006&lt;TODAY(),"Review overdue",IF(J1006&lt;=TODAY()+30,"Review within 30 days","Scheduled")))))</f>
        <v/>
      </c>
      <c r="W1006" s="8">
        <f>IF(OR(A1006="",F1006&lt;&gt;"Active"),"",IF(K1006="No","Not required",IF(K1006&lt;&gt;"Yes","Check requirement",IF(L1006="Further support needed","Competence concern",IF(L1006="Competence confirmed","Confirmed",IF(M1006="","Missing assessment due",IF(M1006&lt;TODAY(),"Assessment overdue","Assessment outstanding")))))))</f>
        <v/>
      </c>
      <c r="X1006" s="8">
        <f>IF(OR(A1006="",F1006&lt;&gt;"Active"),"",IF(T1006="Closed","Closed",IF(AND(T1006="Not needed",Q1006="",R1006="",S1006=""),"No action",IF(OR(Q1006="",R1006="",S1006="",T1006&lt;&gt;"Open"),"Check action details",IF(S1006&lt;TODAY(),"Action overdue","Action open")))))</f>
        <v/>
      </c>
      <c r="Y1006" s="8">
        <f>IF(COUNTA(A1006:T1006)=0,"",IF(F1006="Archived","Archived",IF(OR(A1006="",B1006="",C1006="",D1006="",E1006="",F1006&lt;&gt;"Active",COUNTIF(Roles,B1006)=0,COUNTIF(Branches,C1006)=0,COUNTIF(LearningStatuses,G1006)=0,COUNTIF(AssessmentRequired,K1006)=0,COUNTIF(AssessmentStatuses,L1006)=0,COUNTIF(ActionStatuses,T1006)=0,AND(H1006&lt;&gt;"",NOT(ISNUMBER(H1006))),AND(I1006&lt;&gt;"",OR(NOT(ISNUMBER(I1006)),I1006&gt;TODAY())),AND(J1006&lt;&gt;"",NOT(ISNUMBER(J1006))),AND(M1006&lt;&gt;"",NOT(ISNUMBER(M1006))),AND(N1006&lt;&gt;"",OR(NOT(ISNUMBER(N1006)),N1006&gt;TODAY())),AND(S1006&lt;&gt;"",NOT(ISNUMBER(S1006))),AND(G1006="Completed",OR(I1006="",P1006="",J1006="")),AND(G1006&lt;&gt;"Completed",OR(I1006&lt;&gt;"",H1006="")),AND(K1006="No",L1006&lt;&gt;"Not required"),AND(K1006="Yes",OR(L1006="Not required",AND(L1006&lt;&gt;"Competence confirmed",M1006=""))),AND(OR(L1006="Competence confirmed",L1006="Further support needed"),OR(N1006="",O1006="",P1006="")),AND(L1006="Further support needed",T1006&lt;&gt;"Open"),X1006="Check action details",AND(T1006="Closed",OR(Q1006="",R1006="",P1006=""))),"Check required fields/dates","Recorded - verify evidence")))</f>
        <v/>
      </c>
    </row>
  </sheetData>
  <sheetProtection sheet="1" objects="1" scenarios="1" autoFilter="0"/>
  <autoFilter ref="A6:Y1006"/>
  <mergeCells count="7">
    <mergeCell ref="A1:Y2"/>
    <mergeCell ref="A3:Y4"/>
    <mergeCell ref="A5:F5"/>
    <mergeCell ref="G5:J5"/>
    <mergeCell ref="K5:P5"/>
    <mergeCell ref="Q5:T5"/>
    <mergeCell ref="U5:Y5"/>
  </mergeCells>
  <conditionalFormatting sqref="U7:U1006">
    <cfRule type="containsText" dxfId="0" priority="1" operator="containsText" text="overdue">
      <formula>NOT(ISERROR(SEARCH("overdue",U7)))</formula>
    </cfRule>
    <cfRule type="containsText" dxfId="0" priority="2" operator="containsText" text="concern">
      <formula>NOT(ISERROR(SEARCH("concern",U7)))</formula>
    </cfRule>
    <cfRule type="containsText" dxfId="1" priority="3" operator="containsText" text="Missing">
      <formula>NOT(ISERROR(SEARCH("Missing",U7)))</formula>
    </cfRule>
    <cfRule type="containsText" dxfId="1" priority="4" operator="containsText" text="Check">
      <formula>NOT(ISERROR(SEARCH("Check",U7)))</formula>
    </cfRule>
    <cfRule type="containsText" dxfId="1" priority="5" operator="containsText" text="within 30">
      <formula>NOT(ISERROR(SEARCH("within 30",U7)))</formula>
    </cfRule>
  </conditionalFormatting>
  <conditionalFormatting sqref="V7:V1006">
    <cfRule type="containsText" dxfId="0" priority="6" operator="containsText" text="overdue">
      <formula>NOT(ISERROR(SEARCH("overdue",V7)))</formula>
    </cfRule>
    <cfRule type="containsText" dxfId="0" priority="7" operator="containsText" text="concern">
      <formula>NOT(ISERROR(SEARCH("concern",V7)))</formula>
    </cfRule>
    <cfRule type="containsText" dxfId="1" priority="8" operator="containsText" text="Missing">
      <formula>NOT(ISERROR(SEARCH("Missing",V7)))</formula>
    </cfRule>
    <cfRule type="containsText" dxfId="1" priority="9" operator="containsText" text="Check">
      <formula>NOT(ISERROR(SEARCH("Check",V7)))</formula>
    </cfRule>
    <cfRule type="containsText" dxfId="1" priority="10" operator="containsText" text="within 30">
      <formula>NOT(ISERROR(SEARCH("within 30",V7)))</formula>
    </cfRule>
  </conditionalFormatting>
  <conditionalFormatting sqref="W7:W1006">
    <cfRule type="containsText" dxfId="0" priority="11" operator="containsText" text="overdue">
      <formula>NOT(ISERROR(SEARCH("overdue",W7)))</formula>
    </cfRule>
    <cfRule type="containsText" dxfId="0" priority="12" operator="containsText" text="concern">
      <formula>NOT(ISERROR(SEARCH("concern",W7)))</formula>
    </cfRule>
    <cfRule type="containsText" dxfId="1" priority="13" operator="containsText" text="Missing">
      <formula>NOT(ISERROR(SEARCH("Missing",W7)))</formula>
    </cfRule>
    <cfRule type="containsText" dxfId="1" priority="14" operator="containsText" text="Check">
      <formula>NOT(ISERROR(SEARCH("Check",W7)))</formula>
    </cfRule>
    <cfRule type="containsText" dxfId="1" priority="15" operator="containsText" text="within 30">
      <formula>NOT(ISERROR(SEARCH("within 30",W7)))</formula>
    </cfRule>
  </conditionalFormatting>
  <conditionalFormatting sqref="X7:X1006">
    <cfRule type="containsText" dxfId="0" priority="16" operator="containsText" text="overdue">
      <formula>NOT(ISERROR(SEARCH("overdue",X7)))</formula>
    </cfRule>
    <cfRule type="containsText" dxfId="0" priority="17" operator="containsText" text="concern">
      <formula>NOT(ISERROR(SEARCH("concern",X7)))</formula>
    </cfRule>
    <cfRule type="containsText" dxfId="1" priority="18" operator="containsText" text="Missing">
      <formula>NOT(ISERROR(SEARCH("Missing",X7)))</formula>
    </cfRule>
    <cfRule type="containsText" dxfId="1" priority="19" operator="containsText" text="Check">
      <formula>NOT(ISERROR(SEARCH("Check",X7)))</formula>
    </cfRule>
    <cfRule type="containsText" dxfId="1" priority="20" operator="containsText" text="within 30">
      <formula>NOT(ISERROR(SEARCH("within 30",X7)))</formula>
    </cfRule>
  </conditionalFormatting>
  <conditionalFormatting sqref="Y7:Y1006">
    <cfRule type="containsText" dxfId="0" priority="21" operator="containsText" text="overdue">
      <formula>NOT(ISERROR(SEARCH("overdue",Y7)))</formula>
    </cfRule>
    <cfRule type="containsText" dxfId="0" priority="22" operator="containsText" text="concern">
      <formula>NOT(ISERROR(SEARCH("concern",Y7)))</formula>
    </cfRule>
    <cfRule type="containsText" dxfId="1" priority="23" operator="containsText" text="Missing">
      <formula>NOT(ISERROR(SEARCH("Missing",Y7)))</formula>
    </cfRule>
    <cfRule type="containsText" dxfId="1" priority="24" operator="containsText" text="Check">
      <formula>NOT(ISERROR(SEARCH("Check",Y7)))</formula>
    </cfRule>
    <cfRule type="containsText" dxfId="1" priority="25" operator="containsText" text="within 30">
      <formula>NOT(ISERROR(SEARCH("within 30",Y7)))</formula>
    </cfRule>
  </conditionalFormatting>
  <dataValidations count="13">
    <dataValidation type="list" allowBlank="1" showInputMessage="1" showErrorMessage="1" errorTitle="Choose a listed value" error="Select a dropdown value. Customise branches/roles on Dropdown Lists." promptTitle="Role" prompt="Use the dropdown. Pasting can bypass validation." sqref="B7:B1006">
      <formula1>Roles</formula1>
    </dataValidation>
    <dataValidation type="list" allowBlank="1" showInputMessage="1" showErrorMessage="1" errorTitle="Choose a listed value" error="Select a dropdown value. Customise branches/roles on Dropdown Lists." promptTitle="Branch / team" prompt="Use the dropdown. Pasting can bypass validation." sqref="C7:C1006">
      <formula1>Branches</formula1>
    </dataValidation>
    <dataValidation type="list" allowBlank="1" showInputMessage="1" showErrorMessage="1" errorTitle="Choose a listed value" error="Select a dropdown value. Customise branches/roles on Dropdown Lists." promptTitle="Record scope" prompt="Use the dropdown. Pasting can bypass validation." sqref="F7:F1006">
      <formula1>Scopes</formula1>
    </dataValidation>
    <dataValidation type="list" allowBlank="1" showInputMessage="1" showErrorMessage="1" errorTitle="Choose a listed value" error="Select a dropdown value. Customise branches/roles on Dropdown Lists." promptTitle="Completion status" prompt="Use the dropdown. Pasting can bypass validation." sqref="G7:G1006">
      <formula1>LearningStatuses</formula1>
    </dataValidation>
    <dataValidation type="list" allowBlank="1" showInputMessage="1" showErrorMessage="1" errorTitle="Choose a listed value" error="Select a dropdown value. Customise branches/roles on Dropdown Lists." promptTitle="Assessment required?" prompt="Use the dropdown. Pasting can bypass validation." sqref="K7:K1006">
      <formula1>AssessmentRequired</formula1>
    </dataValidation>
    <dataValidation type="list" allowBlank="1" showInputMessage="1" showErrorMessage="1" errorTitle="Choose a listed value" error="Select a dropdown value. Customise branches/roles on Dropdown Lists." promptTitle="Assessment status" prompt="Use the dropdown. Pasting can bypass validation." sqref="L7:L1006">
      <formula1>AssessmentStatuses</formula1>
    </dataValidation>
    <dataValidation type="list" allowBlank="1" showInputMessage="1" showErrorMessage="1" errorTitle="Choose a listed value" error="Select a dropdown value. Customise branches/roles on Dropdown Lists." promptTitle="Action status" prompt="Use the dropdown. Pasting can bypass validation." sqref="T7:T1006">
      <formula1>ActionStatuses</formula1>
    </dataValidation>
    <dataValidation type="date" allowBlank="1" showInputMessage="1" showErrorMessage="1" error="Enter a valid date between 2000 and 2100." sqref="H7:H1006">
      <formula1>36526</formula1>
      <formula2>73415</formula2>
    </dataValidation>
    <dataValidation type="date" allowBlank="1" showInputMessage="1" showErrorMessage="1" error="Enter a valid date between 2000 and 2100." sqref="I7:I1006">
      <formula1>36526</formula1>
      <formula2>73415</formula2>
    </dataValidation>
    <dataValidation type="date" allowBlank="1" showInputMessage="1" showErrorMessage="1" error="Enter a valid date between 2000 and 2100." sqref="J7:J1006">
      <formula1>36526</formula1>
      <formula2>73415</formula2>
    </dataValidation>
    <dataValidation type="date" allowBlank="1" showInputMessage="1" showErrorMessage="1" error="Enter a valid date between 2000 and 2100." sqref="M7:M1006">
      <formula1>36526</formula1>
      <formula2>73415</formula2>
    </dataValidation>
    <dataValidation type="date" allowBlank="1" showInputMessage="1" showErrorMessage="1" error="Enter a valid date between 2000 and 2100." sqref="N7:N1006">
      <formula1>36526</formula1>
      <formula2>73415</formula2>
    </dataValidation>
    <dataValidation type="date" allowBlank="1" showInputMessage="1" showErrorMessage="1" error="Enter a valid date between 2000 and 2100." sqref="S7:S1006">
      <formula1>36526</formula1>
      <formula2>73415</formula2>
    </dataValidation>
  </dataValidations>
  <pageMargins left="0.7" right="0.7" top="0.75" bottom="0.75" header="0.3" footer="0.3"/>
  <pageSetup paperSize="9" fitToHeight="0" orientation="landscape"/>
  <headerFooter>
    <oddHeader>&amp;LCaredemy | Homecare training matrix</oddHeader>
    <oddFooter>&amp;LInternal working record&amp;RPage &amp;P of &amp;N</oddFooter>
  </headerFooter>
  <legacyDrawing r:id="rId1"/>
</worksheet>
</file>

<file path=xl/worksheets/sheet3.xml><?xml version="1.0" encoding="utf-8"?>
<worksheet xmlns="http://schemas.openxmlformats.org/spreadsheetml/2006/main" xmlns:r="http://schemas.openxmlformats.org/officeDocument/2006/relationships">
  <sheetPr>
    <tabColor rgb="FF007E83"/>
    <pageSetUpPr fitToPage="1"/>
  </sheetPr>
  <dimension ref="A1:I50"/>
  <sheetViews>
    <sheetView showGridLines="0" zoomScale="85" zoomScaleNormal="85" workbookViewId="0">
      <pane xSplit="1" ySplit="7" topLeftCell="B8" activePane="bottomRight" state="frozen"/>
      <selection pane="topRight" activeCell="B1" sqref="B1"/>
      <selection pane="bottomLeft" activeCell="A8" sqref="A8"/>
      <selection pane="bottomRight"/>
    </sheetView>
  </sheetViews>
  <sheetFormatPr defaultRowHeight="15"/>
  <cols>
    <col min="1" max="1" width="26.7109375" customWidth="1"/>
    <col min="2" max="9" width="19.7109375" customWidth="1"/>
  </cols>
  <sheetData>
    <row r="1" spans="1:9">
      <c r="A1" s="1" t="s">
        <v>118</v>
      </c>
      <c r="B1" s="1"/>
      <c r="C1" s="1"/>
      <c r="D1" s="1"/>
      <c r="E1" s="1"/>
      <c r="F1" s="1"/>
      <c r="G1" s="1"/>
      <c r="H1" s="1"/>
      <c r="I1" s="1"/>
    </row>
    <row r="2" spans="1:9">
      <c r="A2" s="1"/>
      <c r="B2" s="1"/>
      <c r="C2" s="1"/>
      <c r="D2" s="1"/>
      <c r="E2" s="1"/>
      <c r="F2" s="1"/>
      <c r="G2" s="1"/>
      <c r="H2" s="1"/>
      <c r="I2" s="1"/>
    </row>
    <row r="3" spans="1:9">
      <c r="A3" s="2" t="s">
        <v>119</v>
      </c>
      <c r="B3" s="2"/>
      <c r="C3" s="2"/>
      <c r="D3" s="2"/>
      <c r="E3" s="2"/>
      <c r="F3" s="2"/>
      <c r="G3" s="2"/>
      <c r="H3" s="2"/>
      <c r="I3" s="2"/>
    </row>
    <row r="4" spans="1:9">
      <c r="A4" s="2"/>
      <c r="B4" s="2"/>
      <c r="C4" s="2"/>
      <c r="D4" s="2"/>
      <c r="E4" s="2"/>
      <c r="F4" s="2"/>
      <c r="G4" s="2"/>
      <c r="H4" s="2"/>
      <c r="I4" s="2"/>
    </row>
    <row r="6" spans="1:9" ht="58" customHeight="1">
      <c r="A6" s="5" t="s">
        <v>120</v>
      </c>
      <c r="B6" s="5" t="s">
        <v>121</v>
      </c>
      <c r="C6" s="5" t="s">
        <v>122</v>
      </c>
      <c r="D6" s="5" t="s">
        <v>123</v>
      </c>
      <c r="E6" s="5" t="s">
        <v>124</v>
      </c>
      <c r="F6" s="5" t="s">
        <v>125</v>
      </c>
      <c r="G6" s="5" t="s">
        <v>126</v>
      </c>
      <c r="H6" s="5" t="s">
        <v>127</v>
      </c>
      <c r="I6" s="5" t="s">
        <v>128</v>
      </c>
    </row>
    <row r="7" spans="1:9">
      <c r="A7" s="5" t="s">
        <v>129</v>
      </c>
      <c r="B7" s="9">
        <f>COUNTIFS('Training Matrix'!$F$7:$F$1006,"Active",'Training Matrix'!$A$7:$A$1006,"&lt;&gt;")</f>
        <v>0</v>
      </c>
      <c r="C7" s="9">
        <f>COUNTIFS('Training Matrix'!$F$7:$F$1006,"Active",'Training Matrix'!$A$7:$A$1006,"&lt;&gt;",'Training Matrix'!$U$7:$U$1006,"Overdue learning")</f>
        <v>0</v>
      </c>
      <c r="D7" s="9">
        <f>COUNTIFS('Training Matrix'!$F$7:$F$1006,"Active",'Training Matrix'!$A$7:$A$1006,"&lt;&gt;",'Training Matrix'!$V$7:$V$1006,"Review overdue")+COUNTIFS('Training Matrix'!$F$7:$F$1006,"Active",'Training Matrix'!$A$7:$A$1006,"&lt;&gt;",'Training Matrix'!$V$7:$V$1006,"Review within 30 days")</f>
        <v>0</v>
      </c>
      <c r="E7" s="9">
        <f>COUNTIFS('Training Matrix'!$F$7:$F$1006,"Active",'Training Matrix'!$A$7:$A$1006,"&lt;&gt;",'Training Matrix'!$K$7:$K$1006,"Yes",'Training Matrix'!$L$7:$L$1006,"&lt;&gt;Competence confirmed")</f>
        <v>0</v>
      </c>
      <c r="F7" s="9">
        <f>COUNTIFS('Training Matrix'!$F$7:$F$1006,"Active",'Training Matrix'!$A$7:$A$1006,"&lt;&gt;",'Training Matrix'!$W$7:$W$1006,"Competence concern")</f>
        <v>0</v>
      </c>
      <c r="G7" s="9">
        <f>COUNTIFS('Training Matrix'!$F$7:$F$1006,"Active",'Training Matrix'!$A$7:$A$1006,"&lt;&gt;",'Training Matrix'!$X$7:$X$1006,"Action overdue")</f>
        <v>0</v>
      </c>
      <c r="H7" s="9">
        <f>COUNTIFS('Training Matrix'!$F$7:$F$1006,"Active",'Training Matrix'!$A$7:$A$1006,"&lt;&gt;",'Training Matrix'!$Y$7:$Y$1006,"Check required fields/dates")</f>
        <v>0</v>
      </c>
      <c r="I7" s="9">
        <f>COUNTIFS('Training Matrix'!$F$7:$F$1006,"Active",'Training Matrix'!$A$7:$A$1006,"&lt;&gt;",'Training Matrix'!$V$7:$V$1006,"Missing review date")</f>
        <v>0</v>
      </c>
    </row>
    <row r="8" spans="1:9">
      <c r="A8" s="8" t="str">
        <f>IF('Dropdown Lists'!A7="","",'Dropdown Lists'!A7)</f>
        <v>Branch 1</v>
      </c>
      <c r="B8" s="9">
        <f>IF($A8="","",COUNTIFS('Training Matrix'!$F$7:$F$1006,"Active",'Training Matrix'!$A$7:$A$1006,"&lt;&gt;",'Training Matrix'!$C$7:$C$1006,$A8))</f>
        <v>0</v>
      </c>
      <c r="C8" s="9">
        <f>IF($A8="","",COUNTIFS('Training Matrix'!$F$7:$F$1006,"Active",'Training Matrix'!$A$7:$A$1006,"&lt;&gt;",'Training Matrix'!$C$7:$C$1006,$A8,'Training Matrix'!$U$7:$U$1006,"Overdue learning"))</f>
        <v>0</v>
      </c>
      <c r="D8" s="9">
        <f>IF($A8="","",COUNTIFS('Training Matrix'!$F$7:$F$1006,"Active",'Training Matrix'!$A$7:$A$1006,"&lt;&gt;",'Training Matrix'!$C$7:$C$1006,$A8,'Training Matrix'!$V$7:$V$1006,"Review overdue")+COUNTIFS('Training Matrix'!$F$7:$F$1006,"Active",'Training Matrix'!$A$7:$A$1006,"&lt;&gt;",'Training Matrix'!$C$7:$C$1006,$A8,'Training Matrix'!$V$7:$V$1006,"Review within 30 days"))</f>
        <v>0</v>
      </c>
      <c r="E8" s="9">
        <f>IF($A8="","",COUNTIFS('Training Matrix'!$F$7:$F$1006,"Active",'Training Matrix'!$A$7:$A$1006,"&lt;&gt;",'Training Matrix'!$C$7:$C$1006,$A8,'Training Matrix'!$K$7:$K$1006,"Yes",'Training Matrix'!$L$7:$L$1006,"&lt;&gt;Competence confirmed"))</f>
        <v>0</v>
      </c>
      <c r="F8" s="9">
        <f>IF($A8="","",COUNTIFS('Training Matrix'!$F$7:$F$1006,"Active",'Training Matrix'!$A$7:$A$1006,"&lt;&gt;",'Training Matrix'!$C$7:$C$1006,$A8,'Training Matrix'!$W$7:$W$1006,"Competence concern"))</f>
        <v>0</v>
      </c>
      <c r="G8" s="9">
        <f>IF($A8="","",COUNTIFS('Training Matrix'!$F$7:$F$1006,"Active",'Training Matrix'!$A$7:$A$1006,"&lt;&gt;",'Training Matrix'!$C$7:$C$1006,$A8,'Training Matrix'!$X$7:$X$1006,"Action overdue"))</f>
        <v>0</v>
      </c>
      <c r="H8" s="9">
        <f>IF($A8="","",COUNTIFS('Training Matrix'!$F$7:$F$1006,"Active",'Training Matrix'!$A$7:$A$1006,"&lt;&gt;",'Training Matrix'!$C$7:$C$1006,$A8,'Training Matrix'!$Y$7:$Y$1006,"Check required fields/dates"))</f>
        <v>0</v>
      </c>
      <c r="I8" s="9">
        <f>IF($A8="","",COUNTIFS('Training Matrix'!$F$7:$F$1006,"Active",'Training Matrix'!$A$7:$A$1006,"&lt;&gt;",'Training Matrix'!$C$7:$C$1006,$A8,'Training Matrix'!$V$7:$V$1006,"Missing review date"))</f>
        <v>0</v>
      </c>
    </row>
    <row r="9" spans="1:9">
      <c r="A9" s="8" t="str">
        <f>IF('Dropdown Lists'!A8="","",'Dropdown Lists'!A8)</f>
        <v>Branch 2</v>
      </c>
      <c r="B9" s="9">
        <f>IF($A9="","",COUNTIFS('Training Matrix'!$F$7:$F$1006,"Active",'Training Matrix'!$A$7:$A$1006,"&lt;&gt;",'Training Matrix'!$C$7:$C$1006,$A9))</f>
        <v>0</v>
      </c>
      <c r="C9" s="9">
        <f>IF($A9="","",COUNTIFS('Training Matrix'!$F$7:$F$1006,"Active",'Training Matrix'!$A$7:$A$1006,"&lt;&gt;",'Training Matrix'!$C$7:$C$1006,$A9,'Training Matrix'!$U$7:$U$1006,"Overdue learning"))</f>
        <v>0</v>
      </c>
      <c r="D9" s="9">
        <f>IF($A9="","",COUNTIFS('Training Matrix'!$F$7:$F$1006,"Active",'Training Matrix'!$A$7:$A$1006,"&lt;&gt;",'Training Matrix'!$C$7:$C$1006,$A9,'Training Matrix'!$V$7:$V$1006,"Review overdue")+COUNTIFS('Training Matrix'!$F$7:$F$1006,"Active",'Training Matrix'!$A$7:$A$1006,"&lt;&gt;",'Training Matrix'!$C$7:$C$1006,$A9,'Training Matrix'!$V$7:$V$1006,"Review within 30 days"))</f>
        <v>0</v>
      </c>
      <c r="E9" s="9">
        <f>IF($A9="","",COUNTIFS('Training Matrix'!$F$7:$F$1006,"Active",'Training Matrix'!$A$7:$A$1006,"&lt;&gt;",'Training Matrix'!$C$7:$C$1006,$A9,'Training Matrix'!$K$7:$K$1006,"Yes",'Training Matrix'!$L$7:$L$1006,"&lt;&gt;Competence confirmed"))</f>
        <v>0</v>
      </c>
      <c r="F9" s="9">
        <f>IF($A9="","",COUNTIFS('Training Matrix'!$F$7:$F$1006,"Active",'Training Matrix'!$A$7:$A$1006,"&lt;&gt;",'Training Matrix'!$C$7:$C$1006,$A9,'Training Matrix'!$W$7:$W$1006,"Competence concern"))</f>
        <v>0</v>
      </c>
      <c r="G9" s="9">
        <f>IF($A9="","",COUNTIFS('Training Matrix'!$F$7:$F$1006,"Active",'Training Matrix'!$A$7:$A$1006,"&lt;&gt;",'Training Matrix'!$C$7:$C$1006,$A9,'Training Matrix'!$X$7:$X$1006,"Action overdue"))</f>
        <v>0</v>
      </c>
      <c r="H9" s="9">
        <f>IF($A9="","",COUNTIFS('Training Matrix'!$F$7:$F$1006,"Active",'Training Matrix'!$A$7:$A$1006,"&lt;&gt;",'Training Matrix'!$C$7:$C$1006,$A9,'Training Matrix'!$Y$7:$Y$1006,"Check required fields/dates"))</f>
        <v>0</v>
      </c>
      <c r="I9" s="9">
        <f>IF($A9="","",COUNTIFS('Training Matrix'!$F$7:$F$1006,"Active",'Training Matrix'!$A$7:$A$1006,"&lt;&gt;",'Training Matrix'!$C$7:$C$1006,$A9,'Training Matrix'!$V$7:$V$1006,"Missing review date"))</f>
        <v>0</v>
      </c>
    </row>
    <row r="10" spans="1:9">
      <c r="A10" s="8" t="str">
        <f>IF('Dropdown Lists'!A9="","",'Dropdown Lists'!A9)</f>
        <v>Branch 3</v>
      </c>
      <c r="B10" s="9">
        <f>IF($A10="","",COUNTIFS('Training Matrix'!$F$7:$F$1006,"Active",'Training Matrix'!$A$7:$A$1006,"&lt;&gt;",'Training Matrix'!$C$7:$C$1006,$A10))</f>
        <v>0</v>
      </c>
      <c r="C10" s="9">
        <f>IF($A10="","",COUNTIFS('Training Matrix'!$F$7:$F$1006,"Active",'Training Matrix'!$A$7:$A$1006,"&lt;&gt;",'Training Matrix'!$C$7:$C$1006,$A10,'Training Matrix'!$U$7:$U$1006,"Overdue learning"))</f>
        <v>0</v>
      </c>
      <c r="D10" s="9">
        <f>IF($A10="","",COUNTIFS('Training Matrix'!$F$7:$F$1006,"Active",'Training Matrix'!$A$7:$A$1006,"&lt;&gt;",'Training Matrix'!$C$7:$C$1006,$A10,'Training Matrix'!$V$7:$V$1006,"Review overdue")+COUNTIFS('Training Matrix'!$F$7:$F$1006,"Active",'Training Matrix'!$A$7:$A$1006,"&lt;&gt;",'Training Matrix'!$C$7:$C$1006,$A10,'Training Matrix'!$V$7:$V$1006,"Review within 30 days"))</f>
        <v>0</v>
      </c>
      <c r="E10" s="9">
        <f>IF($A10="","",COUNTIFS('Training Matrix'!$F$7:$F$1006,"Active",'Training Matrix'!$A$7:$A$1006,"&lt;&gt;",'Training Matrix'!$C$7:$C$1006,$A10,'Training Matrix'!$K$7:$K$1006,"Yes",'Training Matrix'!$L$7:$L$1006,"&lt;&gt;Competence confirmed"))</f>
        <v>0</v>
      </c>
      <c r="F10" s="9">
        <f>IF($A10="","",COUNTIFS('Training Matrix'!$F$7:$F$1006,"Active",'Training Matrix'!$A$7:$A$1006,"&lt;&gt;",'Training Matrix'!$C$7:$C$1006,$A10,'Training Matrix'!$W$7:$W$1006,"Competence concern"))</f>
        <v>0</v>
      </c>
      <c r="G10" s="9">
        <f>IF($A10="","",COUNTIFS('Training Matrix'!$F$7:$F$1006,"Active",'Training Matrix'!$A$7:$A$1006,"&lt;&gt;",'Training Matrix'!$C$7:$C$1006,$A10,'Training Matrix'!$X$7:$X$1006,"Action overdue"))</f>
        <v>0</v>
      </c>
      <c r="H10" s="9">
        <f>IF($A10="","",COUNTIFS('Training Matrix'!$F$7:$F$1006,"Active",'Training Matrix'!$A$7:$A$1006,"&lt;&gt;",'Training Matrix'!$C$7:$C$1006,$A10,'Training Matrix'!$Y$7:$Y$1006,"Check required fields/dates"))</f>
        <v>0</v>
      </c>
      <c r="I10" s="9">
        <f>IF($A10="","",COUNTIFS('Training Matrix'!$F$7:$F$1006,"Active",'Training Matrix'!$A$7:$A$1006,"&lt;&gt;",'Training Matrix'!$C$7:$C$1006,$A10,'Training Matrix'!$V$7:$V$1006,"Missing review date"))</f>
        <v>0</v>
      </c>
    </row>
    <row r="11" spans="1:9">
      <c r="A11" s="8">
        <f>IF('Dropdown Lists'!A10="","",'Dropdown Lists'!A10)</f>
        <v/>
      </c>
      <c r="B11" s="9">
        <f>IF($A11="","",COUNTIFS('Training Matrix'!$F$7:$F$1006,"Active",'Training Matrix'!$A$7:$A$1006,"&lt;&gt;",'Training Matrix'!$C$7:$C$1006,$A11))</f>
        <v/>
      </c>
      <c r="C11" s="9">
        <f>IF($A11="","",COUNTIFS('Training Matrix'!$F$7:$F$1006,"Active",'Training Matrix'!$A$7:$A$1006,"&lt;&gt;",'Training Matrix'!$C$7:$C$1006,$A11,'Training Matrix'!$U$7:$U$1006,"Overdue learning"))</f>
        <v/>
      </c>
      <c r="D11" s="9">
        <f>IF($A11="","",COUNTIFS('Training Matrix'!$F$7:$F$1006,"Active",'Training Matrix'!$A$7:$A$1006,"&lt;&gt;",'Training Matrix'!$C$7:$C$1006,$A11,'Training Matrix'!$V$7:$V$1006,"Review overdue")+COUNTIFS('Training Matrix'!$F$7:$F$1006,"Active",'Training Matrix'!$A$7:$A$1006,"&lt;&gt;",'Training Matrix'!$C$7:$C$1006,$A11,'Training Matrix'!$V$7:$V$1006,"Review within 30 days"))</f>
        <v/>
      </c>
      <c r="E11" s="9">
        <f>IF($A11="","",COUNTIFS('Training Matrix'!$F$7:$F$1006,"Active",'Training Matrix'!$A$7:$A$1006,"&lt;&gt;",'Training Matrix'!$C$7:$C$1006,$A11,'Training Matrix'!$K$7:$K$1006,"Yes",'Training Matrix'!$L$7:$L$1006,"&lt;&gt;Competence confirmed"))</f>
        <v/>
      </c>
      <c r="F11" s="9">
        <f>IF($A11="","",COUNTIFS('Training Matrix'!$F$7:$F$1006,"Active",'Training Matrix'!$A$7:$A$1006,"&lt;&gt;",'Training Matrix'!$C$7:$C$1006,$A11,'Training Matrix'!$W$7:$W$1006,"Competence concern"))</f>
        <v/>
      </c>
      <c r="G11" s="9">
        <f>IF($A11="","",COUNTIFS('Training Matrix'!$F$7:$F$1006,"Active",'Training Matrix'!$A$7:$A$1006,"&lt;&gt;",'Training Matrix'!$C$7:$C$1006,$A11,'Training Matrix'!$X$7:$X$1006,"Action overdue"))</f>
        <v/>
      </c>
      <c r="H11" s="9">
        <f>IF($A11="","",COUNTIFS('Training Matrix'!$F$7:$F$1006,"Active",'Training Matrix'!$A$7:$A$1006,"&lt;&gt;",'Training Matrix'!$C$7:$C$1006,$A11,'Training Matrix'!$Y$7:$Y$1006,"Check required fields/dates"))</f>
        <v/>
      </c>
      <c r="I11" s="9">
        <f>IF($A11="","",COUNTIFS('Training Matrix'!$F$7:$F$1006,"Active",'Training Matrix'!$A$7:$A$1006,"&lt;&gt;",'Training Matrix'!$C$7:$C$1006,$A11,'Training Matrix'!$V$7:$V$1006,"Missing review date"))</f>
        <v/>
      </c>
    </row>
    <row r="12" spans="1:9">
      <c r="A12" s="8">
        <f>IF('Dropdown Lists'!A11="","",'Dropdown Lists'!A11)</f>
        <v/>
      </c>
      <c r="B12" s="9">
        <f>IF($A12="","",COUNTIFS('Training Matrix'!$F$7:$F$1006,"Active",'Training Matrix'!$A$7:$A$1006,"&lt;&gt;",'Training Matrix'!$C$7:$C$1006,$A12))</f>
        <v/>
      </c>
      <c r="C12" s="9">
        <f>IF($A12="","",COUNTIFS('Training Matrix'!$F$7:$F$1006,"Active",'Training Matrix'!$A$7:$A$1006,"&lt;&gt;",'Training Matrix'!$C$7:$C$1006,$A12,'Training Matrix'!$U$7:$U$1006,"Overdue learning"))</f>
        <v/>
      </c>
      <c r="D12" s="9">
        <f>IF($A12="","",COUNTIFS('Training Matrix'!$F$7:$F$1006,"Active",'Training Matrix'!$A$7:$A$1006,"&lt;&gt;",'Training Matrix'!$C$7:$C$1006,$A12,'Training Matrix'!$V$7:$V$1006,"Review overdue")+COUNTIFS('Training Matrix'!$F$7:$F$1006,"Active",'Training Matrix'!$A$7:$A$1006,"&lt;&gt;",'Training Matrix'!$C$7:$C$1006,$A12,'Training Matrix'!$V$7:$V$1006,"Review within 30 days"))</f>
        <v/>
      </c>
      <c r="E12" s="9">
        <f>IF($A12="","",COUNTIFS('Training Matrix'!$F$7:$F$1006,"Active",'Training Matrix'!$A$7:$A$1006,"&lt;&gt;",'Training Matrix'!$C$7:$C$1006,$A12,'Training Matrix'!$K$7:$K$1006,"Yes",'Training Matrix'!$L$7:$L$1006,"&lt;&gt;Competence confirmed"))</f>
        <v/>
      </c>
      <c r="F12" s="9">
        <f>IF($A12="","",COUNTIFS('Training Matrix'!$F$7:$F$1006,"Active",'Training Matrix'!$A$7:$A$1006,"&lt;&gt;",'Training Matrix'!$C$7:$C$1006,$A12,'Training Matrix'!$W$7:$W$1006,"Competence concern"))</f>
        <v/>
      </c>
      <c r="G12" s="9">
        <f>IF($A12="","",COUNTIFS('Training Matrix'!$F$7:$F$1006,"Active",'Training Matrix'!$A$7:$A$1006,"&lt;&gt;",'Training Matrix'!$C$7:$C$1006,$A12,'Training Matrix'!$X$7:$X$1006,"Action overdue"))</f>
        <v/>
      </c>
      <c r="H12" s="9">
        <f>IF($A12="","",COUNTIFS('Training Matrix'!$F$7:$F$1006,"Active",'Training Matrix'!$A$7:$A$1006,"&lt;&gt;",'Training Matrix'!$C$7:$C$1006,$A12,'Training Matrix'!$Y$7:$Y$1006,"Check required fields/dates"))</f>
        <v/>
      </c>
      <c r="I12" s="9">
        <f>IF($A12="","",COUNTIFS('Training Matrix'!$F$7:$F$1006,"Active",'Training Matrix'!$A$7:$A$1006,"&lt;&gt;",'Training Matrix'!$C$7:$C$1006,$A12,'Training Matrix'!$V$7:$V$1006,"Missing review date"))</f>
        <v/>
      </c>
    </row>
    <row r="13" spans="1:9">
      <c r="A13" s="8">
        <f>IF('Dropdown Lists'!A12="","",'Dropdown Lists'!A12)</f>
        <v/>
      </c>
      <c r="B13" s="9">
        <f>IF($A13="","",COUNTIFS('Training Matrix'!$F$7:$F$1006,"Active",'Training Matrix'!$A$7:$A$1006,"&lt;&gt;",'Training Matrix'!$C$7:$C$1006,$A13))</f>
        <v/>
      </c>
      <c r="C13" s="9">
        <f>IF($A13="","",COUNTIFS('Training Matrix'!$F$7:$F$1006,"Active",'Training Matrix'!$A$7:$A$1006,"&lt;&gt;",'Training Matrix'!$C$7:$C$1006,$A13,'Training Matrix'!$U$7:$U$1006,"Overdue learning"))</f>
        <v/>
      </c>
      <c r="D13" s="9">
        <f>IF($A13="","",COUNTIFS('Training Matrix'!$F$7:$F$1006,"Active",'Training Matrix'!$A$7:$A$1006,"&lt;&gt;",'Training Matrix'!$C$7:$C$1006,$A13,'Training Matrix'!$V$7:$V$1006,"Review overdue")+COUNTIFS('Training Matrix'!$F$7:$F$1006,"Active",'Training Matrix'!$A$7:$A$1006,"&lt;&gt;",'Training Matrix'!$C$7:$C$1006,$A13,'Training Matrix'!$V$7:$V$1006,"Review within 30 days"))</f>
        <v/>
      </c>
      <c r="E13" s="9">
        <f>IF($A13="","",COUNTIFS('Training Matrix'!$F$7:$F$1006,"Active",'Training Matrix'!$A$7:$A$1006,"&lt;&gt;",'Training Matrix'!$C$7:$C$1006,$A13,'Training Matrix'!$K$7:$K$1006,"Yes",'Training Matrix'!$L$7:$L$1006,"&lt;&gt;Competence confirmed"))</f>
        <v/>
      </c>
      <c r="F13" s="9">
        <f>IF($A13="","",COUNTIFS('Training Matrix'!$F$7:$F$1006,"Active",'Training Matrix'!$A$7:$A$1006,"&lt;&gt;",'Training Matrix'!$C$7:$C$1006,$A13,'Training Matrix'!$W$7:$W$1006,"Competence concern"))</f>
        <v/>
      </c>
      <c r="G13" s="9">
        <f>IF($A13="","",COUNTIFS('Training Matrix'!$F$7:$F$1006,"Active",'Training Matrix'!$A$7:$A$1006,"&lt;&gt;",'Training Matrix'!$C$7:$C$1006,$A13,'Training Matrix'!$X$7:$X$1006,"Action overdue"))</f>
        <v/>
      </c>
      <c r="H13" s="9">
        <f>IF($A13="","",COUNTIFS('Training Matrix'!$F$7:$F$1006,"Active",'Training Matrix'!$A$7:$A$1006,"&lt;&gt;",'Training Matrix'!$C$7:$C$1006,$A13,'Training Matrix'!$Y$7:$Y$1006,"Check required fields/dates"))</f>
        <v/>
      </c>
      <c r="I13" s="9">
        <f>IF($A13="","",COUNTIFS('Training Matrix'!$F$7:$F$1006,"Active",'Training Matrix'!$A$7:$A$1006,"&lt;&gt;",'Training Matrix'!$C$7:$C$1006,$A13,'Training Matrix'!$V$7:$V$1006,"Missing review date"))</f>
        <v/>
      </c>
    </row>
    <row r="14" spans="1:9">
      <c r="A14" s="8">
        <f>IF('Dropdown Lists'!A13="","",'Dropdown Lists'!A13)</f>
        <v/>
      </c>
      <c r="B14" s="9">
        <f>IF($A14="","",COUNTIFS('Training Matrix'!$F$7:$F$1006,"Active",'Training Matrix'!$A$7:$A$1006,"&lt;&gt;",'Training Matrix'!$C$7:$C$1006,$A14))</f>
        <v/>
      </c>
      <c r="C14" s="9">
        <f>IF($A14="","",COUNTIFS('Training Matrix'!$F$7:$F$1006,"Active",'Training Matrix'!$A$7:$A$1006,"&lt;&gt;",'Training Matrix'!$C$7:$C$1006,$A14,'Training Matrix'!$U$7:$U$1006,"Overdue learning"))</f>
        <v/>
      </c>
      <c r="D14" s="9">
        <f>IF($A14="","",COUNTIFS('Training Matrix'!$F$7:$F$1006,"Active",'Training Matrix'!$A$7:$A$1006,"&lt;&gt;",'Training Matrix'!$C$7:$C$1006,$A14,'Training Matrix'!$V$7:$V$1006,"Review overdue")+COUNTIFS('Training Matrix'!$F$7:$F$1006,"Active",'Training Matrix'!$A$7:$A$1006,"&lt;&gt;",'Training Matrix'!$C$7:$C$1006,$A14,'Training Matrix'!$V$7:$V$1006,"Review within 30 days"))</f>
        <v/>
      </c>
      <c r="E14" s="9">
        <f>IF($A14="","",COUNTIFS('Training Matrix'!$F$7:$F$1006,"Active",'Training Matrix'!$A$7:$A$1006,"&lt;&gt;",'Training Matrix'!$C$7:$C$1006,$A14,'Training Matrix'!$K$7:$K$1006,"Yes",'Training Matrix'!$L$7:$L$1006,"&lt;&gt;Competence confirmed"))</f>
        <v/>
      </c>
      <c r="F14" s="9">
        <f>IF($A14="","",COUNTIFS('Training Matrix'!$F$7:$F$1006,"Active",'Training Matrix'!$A$7:$A$1006,"&lt;&gt;",'Training Matrix'!$C$7:$C$1006,$A14,'Training Matrix'!$W$7:$W$1006,"Competence concern"))</f>
        <v/>
      </c>
      <c r="G14" s="9">
        <f>IF($A14="","",COUNTIFS('Training Matrix'!$F$7:$F$1006,"Active",'Training Matrix'!$A$7:$A$1006,"&lt;&gt;",'Training Matrix'!$C$7:$C$1006,$A14,'Training Matrix'!$X$7:$X$1006,"Action overdue"))</f>
        <v/>
      </c>
      <c r="H14" s="9">
        <f>IF($A14="","",COUNTIFS('Training Matrix'!$F$7:$F$1006,"Active",'Training Matrix'!$A$7:$A$1006,"&lt;&gt;",'Training Matrix'!$C$7:$C$1006,$A14,'Training Matrix'!$Y$7:$Y$1006,"Check required fields/dates"))</f>
        <v/>
      </c>
      <c r="I14" s="9">
        <f>IF($A14="","",COUNTIFS('Training Matrix'!$F$7:$F$1006,"Active",'Training Matrix'!$A$7:$A$1006,"&lt;&gt;",'Training Matrix'!$C$7:$C$1006,$A14,'Training Matrix'!$V$7:$V$1006,"Missing review date"))</f>
        <v/>
      </c>
    </row>
    <row r="15" spans="1:9">
      <c r="A15" s="8">
        <f>IF('Dropdown Lists'!A14="","",'Dropdown Lists'!A14)</f>
        <v/>
      </c>
      <c r="B15" s="9">
        <f>IF($A15="","",COUNTIFS('Training Matrix'!$F$7:$F$1006,"Active",'Training Matrix'!$A$7:$A$1006,"&lt;&gt;",'Training Matrix'!$C$7:$C$1006,$A15))</f>
        <v/>
      </c>
      <c r="C15" s="9">
        <f>IF($A15="","",COUNTIFS('Training Matrix'!$F$7:$F$1006,"Active",'Training Matrix'!$A$7:$A$1006,"&lt;&gt;",'Training Matrix'!$C$7:$C$1006,$A15,'Training Matrix'!$U$7:$U$1006,"Overdue learning"))</f>
        <v/>
      </c>
      <c r="D15" s="9">
        <f>IF($A15="","",COUNTIFS('Training Matrix'!$F$7:$F$1006,"Active",'Training Matrix'!$A$7:$A$1006,"&lt;&gt;",'Training Matrix'!$C$7:$C$1006,$A15,'Training Matrix'!$V$7:$V$1006,"Review overdue")+COUNTIFS('Training Matrix'!$F$7:$F$1006,"Active",'Training Matrix'!$A$7:$A$1006,"&lt;&gt;",'Training Matrix'!$C$7:$C$1006,$A15,'Training Matrix'!$V$7:$V$1006,"Review within 30 days"))</f>
        <v/>
      </c>
      <c r="E15" s="9">
        <f>IF($A15="","",COUNTIFS('Training Matrix'!$F$7:$F$1006,"Active",'Training Matrix'!$A$7:$A$1006,"&lt;&gt;",'Training Matrix'!$C$7:$C$1006,$A15,'Training Matrix'!$K$7:$K$1006,"Yes",'Training Matrix'!$L$7:$L$1006,"&lt;&gt;Competence confirmed"))</f>
        <v/>
      </c>
      <c r="F15" s="9">
        <f>IF($A15="","",COUNTIFS('Training Matrix'!$F$7:$F$1006,"Active",'Training Matrix'!$A$7:$A$1006,"&lt;&gt;",'Training Matrix'!$C$7:$C$1006,$A15,'Training Matrix'!$W$7:$W$1006,"Competence concern"))</f>
        <v/>
      </c>
      <c r="G15" s="9">
        <f>IF($A15="","",COUNTIFS('Training Matrix'!$F$7:$F$1006,"Active",'Training Matrix'!$A$7:$A$1006,"&lt;&gt;",'Training Matrix'!$C$7:$C$1006,$A15,'Training Matrix'!$X$7:$X$1006,"Action overdue"))</f>
        <v/>
      </c>
      <c r="H15" s="9">
        <f>IF($A15="","",COUNTIFS('Training Matrix'!$F$7:$F$1006,"Active",'Training Matrix'!$A$7:$A$1006,"&lt;&gt;",'Training Matrix'!$C$7:$C$1006,$A15,'Training Matrix'!$Y$7:$Y$1006,"Check required fields/dates"))</f>
        <v/>
      </c>
      <c r="I15" s="9">
        <f>IF($A15="","",COUNTIFS('Training Matrix'!$F$7:$F$1006,"Active",'Training Matrix'!$A$7:$A$1006,"&lt;&gt;",'Training Matrix'!$C$7:$C$1006,$A15,'Training Matrix'!$V$7:$V$1006,"Missing review date"))</f>
        <v/>
      </c>
    </row>
    <row r="16" spans="1:9">
      <c r="A16" s="8">
        <f>IF('Dropdown Lists'!A15="","",'Dropdown Lists'!A15)</f>
        <v/>
      </c>
      <c r="B16" s="9">
        <f>IF($A16="","",COUNTIFS('Training Matrix'!$F$7:$F$1006,"Active",'Training Matrix'!$A$7:$A$1006,"&lt;&gt;",'Training Matrix'!$C$7:$C$1006,$A16))</f>
        <v/>
      </c>
      <c r="C16" s="9">
        <f>IF($A16="","",COUNTIFS('Training Matrix'!$F$7:$F$1006,"Active",'Training Matrix'!$A$7:$A$1006,"&lt;&gt;",'Training Matrix'!$C$7:$C$1006,$A16,'Training Matrix'!$U$7:$U$1006,"Overdue learning"))</f>
        <v/>
      </c>
      <c r="D16" s="9">
        <f>IF($A16="","",COUNTIFS('Training Matrix'!$F$7:$F$1006,"Active",'Training Matrix'!$A$7:$A$1006,"&lt;&gt;",'Training Matrix'!$C$7:$C$1006,$A16,'Training Matrix'!$V$7:$V$1006,"Review overdue")+COUNTIFS('Training Matrix'!$F$7:$F$1006,"Active",'Training Matrix'!$A$7:$A$1006,"&lt;&gt;",'Training Matrix'!$C$7:$C$1006,$A16,'Training Matrix'!$V$7:$V$1006,"Review within 30 days"))</f>
        <v/>
      </c>
      <c r="E16" s="9">
        <f>IF($A16="","",COUNTIFS('Training Matrix'!$F$7:$F$1006,"Active",'Training Matrix'!$A$7:$A$1006,"&lt;&gt;",'Training Matrix'!$C$7:$C$1006,$A16,'Training Matrix'!$K$7:$K$1006,"Yes",'Training Matrix'!$L$7:$L$1006,"&lt;&gt;Competence confirmed"))</f>
        <v/>
      </c>
      <c r="F16" s="9">
        <f>IF($A16="","",COUNTIFS('Training Matrix'!$F$7:$F$1006,"Active",'Training Matrix'!$A$7:$A$1006,"&lt;&gt;",'Training Matrix'!$C$7:$C$1006,$A16,'Training Matrix'!$W$7:$W$1006,"Competence concern"))</f>
        <v/>
      </c>
      <c r="G16" s="9">
        <f>IF($A16="","",COUNTIFS('Training Matrix'!$F$7:$F$1006,"Active",'Training Matrix'!$A$7:$A$1006,"&lt;&gt;",'Training Matrix'!$C$7:$C$1006,$A16,'Training Matrix'!$X$7:$X$1006,"Action overdue"))</f>
        <v/>
      </c>
      <c r="H16" s="9">
        <f>IF($A16="","",COUNTIFS('Training Matrix'!$F$7:$F$1006,"Active",'Training Matrix'!$A$7:$A$1006,"&lt;&gt;",'Training Matrix'!$C$7:$C$1006,$A16,'Training Matrix'!$Y$7:$Y$1006,"Check required fields/dates"))</f>
        <v/>
      </c>
      <c r="I16" s="9">
        <f>IF($A16="","",COUNTIFS('Training Matrix'!$F$7:$F$1006,"Active",'Training Matrix'!$A$7:$A$1006,"&lt;&gt;",'Training Matrix'!$C$7:$C$1006,$A16,'Training Matrix'!$V$7:$V$1006,"Missing review date"))</f>
        <v/>
      </c>
    </row>
    <row r="17" spans="1:9">
      <c r="A17" s="8">
        <f>IF('Dropdown Lists'!A16="","",'Dropdown Lists'!A16)</f>
        <v/>
      </c>
      <c r="B17" s="9">
        <f>IF($A17="","",COUNTIFS('Training Matrix'!$F$7:$F$1006,"Active",'Training Matrix'!$A$7:$A$1006,"&lt;&gt;",'Training Matrix'!$C$7:$C$1006,$A17))</f>
        <v/>
      </c>
      <c r="C17" s="9">
        <f>IF($A17="","",COUNTIFS('Training Matrix'!$F$7:$F$1006,"Active",'Training Matrix'!$A$7:$A$1006,"&lt;&gt;",'Training Matrix'!$C$7:$C$1006,$A17,'Training Matrix'!$U$7:$U$1006,"Overdue learning"))</f>
        <v/>
      </c>
      <c r="D17" s="9">
        <f>IF($A17="","",COUNTIFS('Training Matrix'!$F$7:$F$1006,"Active",'Training Matrix'!$A$7:$A$1006,"&lt;&gt;",'Training Matrix'!$C$7:$C$1006,$A17,'Training Matrix'!$V$7:$V$1006,"Review overdue")+COUNTIFS('Training Matrix'!$F$7:$F$1006,"Active",'Training Matrix'!$A$7:$A$1006,"&lt;&gt;",'Training Matrix'!$C$7:$C$1006,$A17,'Training Matrix'!$V$7:$V$1006,"Review within 30 days"))</f>
        <v/>
      </c>
      <c r="E17" s="9">
        <f>IF($A17="","",COUNTIFS('Training Matrix'!$F$7:$F$1006,"Active",'Training Matrix'!$A$7:$A$1006,"&lt;&gt;",'Training Matrix'!$C$7:$C$1006,$A17,'Training Matrix'!$K$7:$K$1006,"Yes",'Training Matrix'!$L$7:$L$1006,"&lt;&gt;Competence confirmed"))</f>
        <v/>
      </c>
      <c r="F17" s="9">
        <f>IF($A17="","",COUNTIFS('Training Matrix'!$F$7:$F$1006,"Active",'Training Matrix'!$A$7:$A$1006,"&lt;&gt;",'Training Matrix'!$C$7:$C$1006,$A17,'Training Matrix'!$W$7:$W$1006,"Competence concern"))</f>
        <v/>
      </c>
      <c r="G17" s="9">
        <f>IF($A17="","",COUNTIFS('Training Matrix'!$F$7:$F$1006,"Active",'Training Matrix'!$A$7:$A$1006,"&lt;&gt;",'Training Matrix'!$C$7:$C$1006,$A17,'Training Matrix'!$X$7:$X$1006,"Action overdue"))</f>
        <v/>
      </c>
      <c r="H17" s="9">
        <f>IF($A17="","",COUNTIFS('Training Matrix'!$F$7:$F$1006,"Active",'Training Matrix'!$A$7:$A$1006,"&lt;&gt;",'Training Matrix'!$C$7:$C$1006,$A17,'Training Matrix'!$Y$7:$Y$1006,"Check required fields/dates"))</f>
        <v/>
      </c>
      <c r="I17" s="9">
        <f>IF($A17="","",COUNTIFS('Training Matrix'!$F$7:$F$1006,"Active",'Training Matrix'!$A$7:$A$1006,"&lt;&gt;",'Training Matrix'!$C$7:$C$1006,$A17,'Training Matrix'!$V$7:$V$1006,"Missing review date"))</f>
        <v/>
      </c>
    </row>
    <row r="18" spans="1:9">
      <c r="A18" s="8">
        <f>IF('Dropdown Lists'!A17="","",'Dropdown Lists'!A17)</f>
        <v/>
      </c>
      <c r="B18" s="9">
        <f>IF($A18="","",COUNTIFS('Training Matrix'!$F$7:$F$1006,"Active",'Training Matrix'!$A$7:$A$1006,"&lt;&gt;",'Training Matrix'!$C$7:$C$1006,$A18))</f>
        <v/>
      </c>
      <c r="C18" s="9">
        <f>IF($A18="","",COUNTIFS('Training Matrix'!$F$7:$F$1006,"Active",'Training Matrix'!$A$7:$A$1006,"&lt;&gt;",'Training Matrix'!$C$7:$C$1006,$A18,'Training Matrix'!$U$7:$U$1006,"Overdue learning"))</f>
        <v/>
      </c>
      <c r="D18" s="9">
        <f>IF($A18="","",COUNTIFS('Training Matrix'!$F$7:$F$1006,"Active",'Training Matrix'!$A$7:$A$1006,"&lt;&gt;",'Training Matrix'!$C$7:$C$1006,$A18,'Training Matrix'!$V$7:$V$1006,"Review overdue")+COUNTIFS('Training Matrix'!$F$7:$F$1006,"Active",'Training Matrix'!$A$7:$A$1006,"&lt;&gt;",'Training Matrix'!$C$7:$C$1006,$A18,'Training Matrix'!$V$7:$V$1006,"Review within 30 days"))</f>
        <v/>
      </c>
      <c r="E18" s="9">
        <f>IF($A18="","",COUNTIFS('Training Matrix'!$F$7:$F$1006,"Active",'Training Matrix'!$A$7:$A$1006,"&lt;&gt;",'Training Matrix'!$C$7:$C$1006,$A18,'Training Matrix'!$K$7:$K$1006,"Yes",'Training Matrix'!$L$7:$L$1006,"&lt;&gt;Competence confirmed"))</f>
        <v/>
      </c>
      <c r="F18" s="9">
        <f>IF($A18="","",COUNTIFS('Training Matrix'!$F$7:$F$1006,"Active",'Training Matrix'!$A$7:$A$1006,"&lt;&gt;",'Training Matrix'!$C$7:$C$1006,$A18,'Training Matrix'!$W$7:$W$1006,"Competence concern"))</f>
        <v/>
      </c>
      <c r="G18" s="9">
        <f>IF($A18="","",COUNTIFS('Training Matrix'!$F$7:$F$1006,"Active",'Training Matrix'!$A$7:$A$1006,"&lt;&gt;",'Training Matrix'!$C$7:$C$1006,$A18,'Training Matrix'!$X$7:$X$1006,"Action overdue"))</f>
        <v/>
      </c>
      <c r="H18" s="9">
        <f>IF($A18="","",COUNTIFS('Training Matrix'!$F$7:$F$1006,"Active",'Training Matrix'!$A$7:$A$1006,"&lt;&gt;",'Training Matrix'!$C$7:$C$1006,$A18,'Training Matrix'!$Y$7:$Y$1006,"Check required fields/dates"))</f>
        <v/>
      </c>
      <c r="I18" s="9">
        <f>IF($A18="","",COUNTIFS('Training Matrix'!$F$7:$F$1006,"Active",'Training Matrix'!$A$7:$A$1006,"&lt;&gt;",'Training Matrix'!$C$7:$C$1006,$A18,'Training Matrix'!$V$7:$V$1006,"Missing review date"))</f>
        <v/>
      </c>
    </row>
    <row r="19" spans="1:9">
      <c r="A19" s="8">
        <f>IF('Dropdown Lists'!A18="","",'Dropdown Lists'!A18)</f>
        <v/>
      </c>
      <c r="B19" s="9">
        <f>IF($A19="","",COUNTIFS('Training Matrix'!$F$7:$F$1006,"Active",'Training Matrix'!$A$7:$A$1006,"&lt;&gt;",'Training Matrix'!$C$7:$C$1006,$A19))</f>
        <v/>
      </c>
      <c r="C19" s="9">
        <f>IF($A19="","",COUNTIFS('Training Matrix'!$F$7:$F$1006,"Active",'Training Matrix'!$A$7:$A$1006,"&lt;&gt;",'Training Matrix'!$C$7:$C$1006,$A19,'Training Matrix'!$U$7:$U$1006,"Overdue learning"))</f>
        <v/>
      </c>
      <c r="D19" s="9">
        <f>IF($A19="","",COUNTIFS('Training Matrix'!$F$7:$F$1006,"Active",'Training Matrix'!$A$7:$A$1006,"&lt;&gt;",'Training Matrix'!$C$7:$C$1006,$A19,'Training Matrix'!$V$7:$V$1006,"Review overdue")+COUNTIFS('Training Matrix'!$F$7:$F$1006,"Active",'Training Matrix'!$A$7:$A$1006,"&lt;&gt;",'Training Matrix'!$C$7:$C$1006,$A19,'Training Matrix'!$V$7:$V$1006,"Review within 30 days"))</f>
        <v/>
      </c>
      <c r="E19" s="9">
        <f>IF($A19="","",COUNTIFS('Training Matrix'!$F$7:$F$1006,"Active",'Training Matrix'!$A$7:$A$1006,"&lt;&gt;",'Training Matrix'!$C$7:$C$1006,$A19,'Training Matrix'!$K$7:$K$1006,"Yes",'Training Matrix'!$L$7:$L$1006,"&lt;&gt;Competence confirmed"))</f>
        <v/>
      </c>
      <c r="F19" s="9">
        <f>IF($A19="","",COUNTIFS('Training Matrix'!$F$7:$F$1006,"Active",'Training Matrix'!$A$7:$A$1006,"&lt;&gt;",'Training Matrix'!$C$7:$C$1006,$A19,'Training Matrix'!$W$7:$W$1006,"Competence concern"))</f>
        <v/>
      </c>
      <c r="G19" s="9">
        <f>IF($A19="","",COUNTIFS('Training Matrix'!$F$7:$F$1006,"Active",'Training Matrix'!$A$7:$A$1006,"&lt;&gt;",'Training Matrix'!$C$7:$C$1006,$A19,'Training Matrix'!$X$7:$X$1006,"Action overdue"))</f>
        <v/>
      </c>
      <c r="H19" s="9">
        <f>IF($A19="","",COUNTIFS('Training Matrix'!$F$7:$F$1006,"Active",'Training Matrix'!$A$7:$A$1006,"&lt;&gt;",'Training Matrix'!$C$7:$C$1006,$A19,'Training Matrix'!$Y$7:$Y$1006,"Check required fields/dates"))</f>
        <v/>
      </c>
      <c r="I19" s="9">
        <f>IF($A19="","",COUNTIFS('Training Matrix'!$F$7:$F$1006,"Active",'Training Matrix'!$A$7:$A$1006,"&lt;&gt;",'Training Matrix'!$C$7:$C$1006,$A19,'Training Matrix'!$V$7:$V$1006,"Missing review date"))</f>
        <v/>
      </c>
    </row>
    <row r="20" spans="1:9">
      <c r="A20" s="8">
        <f>IF('Dropdown Lists'!A19="","",'Dropdown Lists'!A19)</f>
        <v/>
      </c>
      <c r="B20" s="9">
        <f>IF($A20="","",COUNTIFS('Training Matrix'!$F$7:$F$1006,"Active",'Training Matrix'!$A$7:$A$1006,"&lt;&gt;",'Training Matrix'!$C$7:$C$1006,$A20))</f>
        <v/>
      </c>
      <c r="C20" s="9">
        <f>IF($A20="","",COUNTIFS('Training Matrix'!$F$7:$F$1006,"Active",'Training Matrix'!$A$7:$A$1006,"&lt;&gt;",'Training Matrix'!$C$7:$C$1006,$A20,'Training Matrix'!$U$7:$U$1006,"Overdue learning"))</f>
        <v/>
      </c>
      <c r="D20" s="9">
        <f>IF($A20="","",COUNTIFS('Training Matrix'!$F$7:$F$1006,"Active",'Training Matrix'!$A$7:$A$1006,"&lt;&gt;",'Training Matrix'!$C$7:$C$1006,$A20,'Training Matrix'!$V$7:$V$1006,"Review overdue")+COUNTIFS('Training Matrix'!$F$7:$F$1006,"Active",'Training Matrix'!$A$7:$A$1006,"&lt;&gt;",'Training Matrix'!$C$7:$C$1006,$A20,'Training Matrix'!$V$7:$V$1006,"Review within 30 days"))</f>
        <v/>
      </c>
      <c r="E20" s="9">
        <f>IF($A20="","",COUNTIFS('Training Matrix'!$F$7:$F$1006,"Active",'Training Matrix'!$A$7:$A$1006,"&lt;&gt;",'Training Matrix'!$C$7:$C$1006,$A20,'Training Matrix'!$K$7:$K$1006,"Yes",'Training Matrix'!$L$7:$L$1006,"&lt;&gt;Competence confirmed"))</f>
        <v/>
      </c>
      <c r="F20" s="9">
        <f>IF($A20="","",COUNTIFS('Training Matrix'!$F$7:$F$1006,"Active",'Training Matrix'!$A$7:$A$1006,"&lt;&gt;",'Training Matrix'!$C$7:$C$1006,$A20,'Training Matrix'!$W$7:$W$1006,"Competence concern"))</f>
        <v/>
      </c>
      <c r="G20" s="9">
        <f>IF($A20="","",COUNTIFS('Training Matrix'!$F$7:$F$1006,"Active",'Training Matrix'!$A$7:$A$1006,"&lt;&gt;",'Training Matrix'!$C$7:$C$1006,$A20,'Training Matrix'!$X$7:$X$1006,"Action overdue"))</f>
        <v/>
      </c>
      <c r="H20" s="9">
        <f>IF($A20="","",COUNTIFS('Training Matrix'!$F$7:$F$1006,"Active",'Training Matrix'!$A$7:$A$1006,"&lt;&gt;",'Training Matrix'!$C$7:$C$1006,$A20,'Training Matrix'!$Y$7:$Y$1006,"Check required fields/dates"))</f>
        <v/>
      </c>
      <c r="I20" s="9">
        <f>IF($A20="","",COUNTIFS('Training Matrix'!$F$7:$F$1006,"Active",'Training Matrix'!$A$7:$A$1006,"&lt;&gt;",'Training Matrix'!$C$7:$C$1006,$A20,'Training Matrix'!$V$7:$V$1006,"Missing review date"))</f>
        <v/>
      </c>
    </row>
    <row r="21" spans="1:9">
      <c r="A21" s="8">
        <f>IF('Dropdown Lists'!A20="","",'Dropdown Lists'!A20)</f>
        <v/>
      </c>
      <c r="B21" s="9">
        <f>IF($A21="","",COUNTIFS('Training Matrix'!$F$7:$F$1006,"Active",'Training Matrix'!$A$7:$A$1006,"&lt;&gt;",'Training Matrix'!$C$7:$C$1006,$A21))</f>
        <v/>
      </c>
      <c r="C21" s="9">
        <f>IF($A21="","",COUNTIFS('Training Matrix'!$F$7:$F$1006,"Active",'Training Matrix'!$A$7:$A$1006,"&lt;&gt;",'Training Matrix'!$C$7:$C$1006,$A21,'Training Matrix'!$U$7:$U$1006,"Overdue learning"))</f>
        <v/>
      </c>
      <c r="D21" s="9">
        <f>IF($A21="","",COUNTIFS('Training Matrix'!$F$7:$F$1006,"Active",'Training Matrix'!$A$7:$A$1006,"&lt;&gt;",'Training Matrix'!$C$7:$C$1006,$A21,'Training Matrix'!$V$7:$V$1006,"Review overdue")+COUNTIFS('Training Matrix'!$F$7:$F$1006,"Active",'Training Matrix'!$A$7:$A$1006,"&lt;&gt;",'Training Matrix'!$C$7:$C$1006,$A21,'Training Matrix'!$V$7:$V$1006,"Review within 30 days"))</f>
        <v/>
      </c>
      <c r="E21" s="9">
        <f>IF($A21="","",COUNTIFS('Training Matrix'!$F$7:$F$1006,"Active",'Training Matrix'!$A$7:$A$1006,"&lt;&gt;",'Training Matrix'!$C$7:$C$1006,$A21,'Training Matrix'!$K$7:$K$1006,"Yes",'Training Matrix'!$L$7:$L$1006,"&lt;&gt;Competence confirmed"))</f>
        <v/>
      </c>
      <c r="F21" s="9">
        <f>IF($A21="","",COUNTIFS('Training Matrix'!$F$7:$F$1006,"Active",'Training Matrix'!$A$7:$A$1006,"&lt;&gt;",'Training Matrix'!$C$7:$C$1006,$A21,'Training Matrix'!$W$7:$W$1006,"Competence concern"))</f>
        <v/>
      </c>
      <c r="G21" s="9">
        <f>IF($A21="","",COUNTIFS('Training Matrix'!$F$7:$F$1006,"Active",'Training Matrix'!$A$7:$A$1006,"&lt;&gt;",'Training Matrix'!$C$7:$C$1006,$A21,'Training Matrix'!$X$7:$X$1006,"Action overdue"))</f>
        <v/>
      </c>
      <c r="H21" s="9">
        <f>IF($A21="","",COUNTIFS('Training Matrix'!$F$7:$F$1006,"Active",'Training Matrix'!$A$7:$A$1006,"&lt;&gt;",'Training Matrix'!$C$7:$C$1006,$A21,'Training Matrix'!$Y$7:$Y$1006,"Check required fields/dates"))</f>
        <v/>
      </c>
      <c r="I21" s="9">
        <f>IF($A21="","",COUNTIFS('Training Matrix'!$F$7:$F$1006,"Active",'Training Matrix'!$A$7:$A$1006,"&lt;&gt;",'Training Matrix'!$C$7:$C$1006,$A21,'Training Matrix'!$V$7:$V$1006,"Missing review date"))</f>
        <v/>
      </c>
    </row>
    <row r="22" spans="1:9">
      <c r="A22" s="8">
        <f>IF('Dropdown Lists'!A21="","",'Dropdown Lists'!A21)</f>
        <v/>
      </c>
      <c r="B22" s="9">
        <f>IF($A22="","",COUNTIFS('Training Matrix'!$F$7:$F$1006,"Active",'Training Matrix'!$A$7:$A$1006,"&lt;&gt;",'Training Matrix'!$C$7:$C$1006,$A22))</f>
        <v/>
      </c>
      <c r="C22" s="9">
        <f>IF($A22="","",COUNTIFS('Training Matrix'!$F$7:$F$1006,"Active",'Training Matrix'!$A$7:$A$1006,"&lt;&gt;",'Training Matrix'!$C$7:$C$1006,$A22,'Training Matrix'!$U$7:$U$1006,"Overdue learning"))</f>
        <v/>
      </c>
      <c r="D22" s="9">
        <f>IF($A22="","",COUNTIFS('Training Matrix'!$F$7:$F$1006,"Active",'Training Matrix'!$A$7:$A$1006,"&lt;&gt;",'Training Matrix'!$C$7:$C$1006,$A22,'Training Matrix'!$V$7:$V$1006,"Review overdue")+COUNTIFS('Training Matrix'!$F$7:$F$1006,"Active",'Training Matrix'!$A$7:$A$1006,"&lt;&gt;",'Training Matrix'!$C$7:$C$1006,$A22,'Training Matrix'!$V$7:$V$1006,"Review within 30 days"))</f>
        <v/>
      </c>
      <c r="E22" s="9">
        <f>IF($A22="","",COUNTIFS('Training Matrix'!$F$7:$F$1006,"Active",'Training Matrix'!$A$7:$A$1006,"&lt;&gt;",'Training Matrix'!$C$7:$C$1006,$A22,'Training Matrix'!$K$7:$K$1006,"Yes",'Training Matrix'!$L$7:$L$1006,"&lt;&gt;Competence confirmed"))</f>
        <v/>
      </c>
      <c r="F22" s="9">
        <f>IF($A22="","",COUNTIFS('Training Matrix'!$F$7:$F$1006,"Active",'Training Matrix'!$A$7:$A$1006,"&lt;&gt;",'Training Matrix'!$C$7:$C$1006,$A22,'Training Matrix'!$W$7:$W$1006,"Competence concern"))</f>
        <v/>
      </c>
      <c r="G22" s="9">
        <f>IF($A22="","",COUNTIFS('Training Matrix'!$F$7:$F$1006,"Active",'Training Matrix'!$A$7:$A$1006,"&lt;&gt;",'Training Matrix'!$C$7:$C$1006,$A22,'Training Matrix'!$X$7:$X$1006,"Action overdue"))</f>
        <v/>
      </c>
      <c r="H22" s="9">
        <f>IF($A22="","",COUNTIFS('Training Matrix'!$F$7:$F$1006,"Active",'Training Matrix'!$A$7:$A$1006,"&lt;&gt;",'Training Matrix'!$C$7:$C$1006,$A22,'Training Matrix'!$Y$7:$Y$1006,"Check required fields/dates"))</f>
        <v/>
      </c>
      <c r="I22" s="9">
        <f>IF($A22="","",COUNTIFS('Training Matrix'!$F$7:$F$1006,"Active",'Training Matrix'!$A$7:$A$1006,"&lt;&gt;",'Training Matrix'!$C$7:$C$1006,$A22,'Training Matrix'!$V$7:$V$1006,"Missing review date"))</f>
        <v/>
      </c>
    </row>
    <row r="23" spans="1:9">
      <c r="A23" s="8">
        <f>IF('Dropdown Lists'!A22="","",'Dropdown Lists'!A22)</f>
        <v/>
      </c>
      <c r="B23" s="9">
        <f>IF($A23="","",COUNTIFS('Training Matrix'!$F$7:$F$1006,"Active",'Training Matrix'!$A$7:$A$1006,"&lt;&gt;",'Training Matrix'!$C$7:$C$1006,$A23))</f>
        <v/>
      </c>
      <c r="C23" s="9">
        <f>IF($A23="","",COUNTIFS('Training Matrix'!$F$7:$F$1006,"Active",'Training Matrix'!$A$7:$A$1006,"&lt;&gt;",'Training Matrix'!$C$7:$C$1006,$A23,'Training Matrix'!$U$7:$U$1006,"Overdue learning"))</f>
        <v/>
      </c>
      <c r="D23" s="9">
        <f>IF($A23="","",COUNTIFS('Training Matrix'!$F$7:$F$1006,"Active",'Training Matrix'!$A$7:$A$1006,"&lt;&gt;",'Training Matrix'!$C$7:$C$1006,$A23,'Training Matrix'!$V$7:$V$1006,"Review overdue")+COUNTIFS('Training Matrix'!$F$7:$F$1006,"Active",'Training Matrix'!$A$7:$A$1006,"&lt;&gt;",'Training Matrix'!$C$7:$C$1006,$A23,'Training Matrix'!$V$7:$V$1006,"Review within 30 days"))</f>
        <v/>
      </c>
      <c r="E23" s="9">
        <f>IF($A23="","",COUNTIFS('Training Matrix'!$F$7:$F$1006,"Active",'Training Matrix'!$A$7:$A$1006,"&lt;&gt;",'Training Matrix'!$C$7:$C$1006,$A23,'Training Matrix'!$K$7:$K$1006,"Yes",'Training Matrix'!$L$7:$L$1006,"&lt;&gt;Competence confirmed"))</f>
        <v/>
      </c>
      <c r="F23" s="9">
        <f>IF($A23="","",COUNTIFS('Training Matrix'!$F$7:$F$1006,"Active",'Training Matrix'!$A$7:$A$1006,"&lt;&gt;",'Training Matrix'!$C$7:$C$1006,$A23,'Training Matrix'!$W$7:$W$1006,"Competence concern"))</f>
        <v/>
      </c>
      <c r="G23" s="9">
        <f>IF($A23="","",COUNTIFS('Training Matrix'!$F$7:$F$1006,"Active",'Training Matrix'!$A$7:$A$1006,"&lt;&gt;",'Training Matrix'!$C$7:$C$1006,$A23,'Training Matrix'!$X$7:$X$1006,"Action overdue"))</f>
        <v/>
      </c>
      <c r="H23" s="9">
        <f>IF($A23="","",COUNTIFS('Training Matrix'!$F$7:$F$1006,"Active",'Training Matrix'!$A$7:$A$1006,"&lt;&gt;",'Training Matrix'!$C$7:$C$1006,$A23,'Training Matrix'!$Y$7:$Y$1006,"Check required fields/dates"))</f>
        <v/>
      </c>
      <c r="I23" s="9">
        <f>IF($A23="","",COUNTIFS('Training Matrix'!$F$7:$F$1006,"Active",'Training Matrix'!$A$7:$A$1006,"&lt;&gt;",'Training Matrix'!$C$7:$C$1006,$A23,'Training Matrix'!$V$7:$V$1006,"Missing review date"))</f>
        <v/>
      </c>
    </row>
    <row r="24" spans="1:9">
      <c r="A24" s="8">
        <f>IF('Dropdown Lists'!A23="","",'Dropdown Lists'!A23)</f>
        <v/>
      </c>
      <c r="B24" s="9">
        <f>IF($A24="","",COUNTIFS('Training Matrix'!$F$7:$F$1006,"Active",'Training Matrix'!$A$7:$A$1006,"&lt;&gt;",'Training Matrix'!$C$7:$C$1006,$A24))</f>
        <v/>
      </c>
      <c r="C24" s="9">
        <f>IF($A24="","",COUNTIFS('Training Matrix'!$F$7:$F$1006,"Active",'Training Matrix'!$A$7:$A$1006,"&lt;&gt;",'Training Matrix'!$C$7:$C$1006,$A24,'Training Matrix'!$U$7:$U$1006,"Overdue learning"))</f>
        <v/>
      </c>
      <c r="D24" s="9">
        <f>IF($A24="","",COUNTIFS('Training Matrix'!$F$7:$F$1006,"Active",'Training Matrix'!$A$7:$A$1006,"&lt;&gt;",'Training Matrix'!$C$7:$C$1006,$A24,'Training Matrix'!$V$7:$V$1006,"Review overdue")+COUNTIFS('Training Matrix'!$F$7:$F$1006,"Active",'Training Matrix'!$A$7:$A$1006,"&lt;&gt;",'Training Matrix'!$C$7:$C$1006,$A24,'Training Matrix'!$V$7:$V$1006,"Review within 30 days"))</f>
        <v/>
      </c>
      <c r="E24" s="9">
        <f>IF($A24="","",COUNTIFS('Training Matrix'!$F$7:$F$1006,"Active",'Training Matrix'!$A$7:$A$1006,"&lt;&gt;",'Training Matrix'!$C$7:$C$1006,$A24,'Training Matrix'!$K$7:$K$1006,"Yes",'Training Matrix'!$L$7:$L$1006,"&lt;&gt;Competence confirmed"))</f>
        <v/>
      </c>
      <c r="F24" s="9">
        <f>IF($A24="","",COUNTIFS('Training Matrix'!$F$7:$F$1006,"Active",'Training Matrix'!$A$7:$A$1006,"&lt;&gt;",'Training Matrix'!$C$7:$C$1006,$A24,'Training Matrix'!$W$7:$W$1006,"Competence concern"))</f>
        <v/>
      </c>
      <c r="G24" s="9">
        <f>IF($A24="","",COUNTIFS('Training Matrix'!$F$7:$F$1006,"Active",'Training Matrix'!$A$7:$A$1006,"&lt;&gt;",'Training Matrix'!$C$7:$C$1006,$A24,'Training Matrix'!$X$7:$X$1006,"Action overdue"))</f>
        <v/>
      </c>
      <c r="H24" s="9">
        <f>IF($A24="","",COUNTIFS('Training Matrix'!$F$7:$F$1006,"Active",'Training Matrix'!$A$7:$A$1006,"&lt;&gt;",'Training Matrix'!$C$7:$C$1006,$A24,'Training Matrix'!$Y$7:$Y$1006,"Check required fields/dates"))</f>
        <v/>
      </c>
      <c r="I24" s="9">
        <f>IF($A24="","",COUNTIFS('Training Matrix'!$F$7:$F$1006,"Active",'Training Matrix'!$A$7:$A$1006,"&lt;&gt;",'Training Matrix'!$C$7:$C$1006,$A24,'Training Matrix'!$V$7:$V$1006,"Missing review date"))</f>
        <v/>
      </c>
    </row>
    <row r="25" spans="1:9">
      <c r="A25" s="8">
        <f>IF('Dropdown Lists'!A24="","",'Dropdown Lists'!A24)</f>
        <v/>
      </c>
      <c r="B25" s="9">
        <f>IF($A25="","",COUNTIFS('Training Matrix'!$F$7:$F$1006,"Active",'Training Matrix'!$A$7:$A$1006,"&lt;&gt;",'Training Matrix'!$C$7:$C$1006,$A25))</f>
        <v/>
      </c>
      <c r="C25" s="9">
        <f>IF($A25="","",COUNTIFS('Training Matrix'!$F$7:$F$1006,"Active",'Training Matrix'!$A$7:$A$1006,"&lt;&gt;",'Training Matrix'!$C$7:$C$1006,$A25,'Training Matrix'!$U$7:$U$1006,"Overdue learning"))</f>
        <v/>
      </c>
      <c r="D25" s="9">
        <f>IF($A25="","",COUNTIFS('Training Matrix'!$F$7:$F$1006,"Active",'Training Matrix'!$A$7:$A$1006,"&lt;&gt;",'Training Matrix'!$C$7:$C$1006,$A25,'Training Matrix'!$V$7:$V$1006,"Review overdue")+COUNTIFS('Training Matrix'!$F$7:$F$1006,"Active",'Training Matrix'!$A$7:$A$1006,"&lt;&gt;",'Training Matrix'!$C$7:$C$1006,$A25,'Training Matrix'!$V$7:$V$1006,"Review within 30 days"))</f>
        <v/>
      </c>
      <c r="E25" s="9">
        <f>IF($A25="","",COUNTIFS('Training Matrix'!$F$7:$F$1006,"Active",'Training Matrix'!$A$7:$A$1006,"&lt;&gt;",'Training Matrix'!$C$7:$C$1006,$A25,'Training Matrix'!$K$7:$K$1006,"Yes",'Training Matrix'!$L$7:$L$1006,"&lt;&gt;Competence confirmed"))</f>
        <v/>
      </c>
      <c r="F25" s="9">
        <f>IF($A25="","",COUNTIFS('Training Matrix'!$F$7:$F$1006,"Active",'Training Matrix'!$A$7:$A$1006,"&lt;&gt;",'Training Matrix'!$C$7:$C$1006,$A25,'Training Matrix'!$W$7:$W$1006,"Competence concern"))</f>
        <v/>
      </c>
      <c r="G25" s="9">
        <f>IF($A25="","",COUNTIFS('Training Matrix'!$F$7:$F$1006,"Active",'Training Matrix'!$A$7:$A$1006,"&lt;&gt;",'Training Matrix'!$C$7:$C$1006,$A25,'Training Matrix'!$X$7:$X$1006,"Action overdue"))</f>
        <v/>
      </c>
      <c r="H25" s="9">
        <f>IF($A25="","",COUNTIFS('Training Matrix'!$F$7:$F$1006,"Active",'Training Matrix'!$A$7:$A$1006,"&lt;&gt;",'Training Matrix'!$C$7:$C$1006,$A25,'Training Matrix'!$Y$7:$Y$1006,"Check required fields/dates"))</f>
        <v/>
      </c>
      <c r="I25" s="9">
        <f>IF($A25="","",COUNTIFS('Training Matrix'!$F$7:$F$1006,"Active",'Training Matrix'!$A$7:$A$1006,"&lt;&gt;",'Training Matrix'!$C$7:$C$1006,$A25,'Training Matrix'!$V$7:$V$1006,"Missing review date"))</f>
        <v/>
      </c>
    </row>
    <row r="26" spans="1:9">
      <c r="A26" s="8">
        <f>IF('Dropdown Lists'!A25="","",'Dropdown Lists'!A25)</f>
        <v/>
      </c>
      <c r="B26" s="9">
        <f>IF($A26="","",COUNTIFS('Training Matrix'!$F$7:$F$1006,"Active",'Training Matrix'!$A$7:$A$1006,"&lt;&gt;",'Training Matrix'!$C$7:$C$1006,$A26))</f>
        <v/>
      </c>
      <c r="C26" s="9">
        <f>IF($A26="","",COUNTIFS('Training Matrix'!$F$7:$F$1006,"Active",'Training Matrix'!$A$7:$A$1006,"&lt;&gt;",'Training Matrix'!$C$7:$C$1006,$A26,'Training Matrix'!$U$7:$U$1006,"Overdue learning"))</f>
        <v/>
      </c>
      <c r="D26" s="9">
        <f>IF($A26="","",COUNTIFS('Training Matrix'!$F$7:$F$1006,"Active",'Training Matrix'!$A$7:$A$1006,"&lt;&gt;",'Training Matrix'!$C$7:$C$1006,$A26,'Training Matrix'!$V$7:$V$1006,"Review overdue")+COUNTIFS('Training Matrix'!$F$7:$F$1006,"Active",'Training Matrix'!$A$7:$A$1006,"&lt;&gt;",'Training Matrix'!$C$7:$C$1006,$A26,'Training Matrix'!$V$7:$V$1006,"Review within 30 days"))</f>
        <v/>
      </c>
      <c r="E26" s="9">
        <f>IF($A26="","",COUNTIFS('Training Matrix'!$F$7:$F$1006,"Active",'Training Matrix'!$A$7:$A$1006,"&lt;&gt;",'Training Matrix'!$C$7:$C$1006,$A26,'Training Matrix'!$K$7:$K$1006,"Yes",'Training Matrix'!$L$7:$L$1006,"&lt;&gt;Competence confirmed"))</f>
        <v/>
      </c>
      <c r="F26" s="9">
        <f>IF($A26="","",COUNTIFS('Training Matrix'!$F$7:$F$1006,"Active",'Training Matrix'!$A$7:$A$1006,"&lt;&gt;",'Training Matrix'!$C$7:$C$1006,$A26,'Training Matrix'!$W$7:$W$1006,"Competence concern"))</f>
        <v/>
      </c>
      <c r="G26" s="9">
        <f>IF($A26="","",COUNTIFS('Training Matrix'!$F$7:$F$1006,"Active",'Training Matrix'!$A$7:$A$1006,"&lt;&gt;",'Training Matrix'!$C$7:$C$1006,$A26,'Training Matrix'!$X$7:$X$1006,"Action overdue"))</f>
        <v/>
      </c>
      <c r="H26" s="9">
        <f>IF($A26="","",COUNTIFS('Training Matrix'!$F$7:$F$1006,"Active",'Training Matrix'!$A$7:$A$1006,"&lt;&gt;",'Training Matrix'!$C$7:$C$1006,$A26,'Training Matrix'!$Y$7:$Y$1006,"Check required fields/dates"))</f>
        <v/>
      </c>
      <c r="I26" s="9">
        <f>IF($A26="","",COUNTIFS('Training Matrix'!$F$7:$F$1006,"Active",'Training Matrix'!$A$7:$A$1006,"&lt;&gt;",'Training Matrix'!$C$7:$C$1006,$A26,'Training Matrix'!$V$7:$V$1006,"Missing review date"))</f>
        <v/>
      </c>
    </row>
    <row r="27" spans="1:9">
      <c r="A27" s="8">
        <f>IF('Dropdown Lists'!A26="","",'Dropdown Lists'!A26)</f>
        <v/>
      </c>
      <c r="B27" s="9">
        <f>IF($A27="","",COUNTIFS('Training Matrix'!$F$7:$F$1006,"Active",'Training Matrix'!$A$7:$A$1006,"&lt;&gt;",'Training Matrix'!$C$7:$C$1006,$A27))</f>
        <v/>
      </c>
      <c r="C27" s="9">
        <f>IF($A27="","",COUNTIFS('Training Matrix'!$F$7:$F$1006,"Active",'Training Matrix'!$A$7:$A$1006,"&lt;&gt;",'Training Matrix'!$C$7:$C$1006,$A27,'Training Matrix'!$U$7:$U$1006,"Overdue learning"))</f>
        <v/>
      </c>
      <c r="D27" s="9">
        <f>IF($A27="","",COUNTIFS('Training Matrix'!$F$7:$F$1006,"Active",'Training Matrix'!$A$7:$A$1006,"&lt;&gt;",'Training Matrix'!$C$7:$C$1006,$A27,'Training Matrix'!$V$7:$V$1006,"Review overdue")+COUNTIFS('Training Matrix'!$F$7:$F$1006,"Active",'Training Matrix'!$A$7:$A$1006,"&lt;&gt;",'Training Matrix'!$C$7:$C$1006,$A27,'Training Matrix'!$V$7:$V$1006,"Review within 30 days"))</f>
        <v/>
      </c>
      <c r="E27" s="9">
        <f>IF($A27="","",COUNTIFS('Training Matrix'!$F$7:$F$1006,"Active",'Training Matrix'!$A$7:$A$1006,"&lt;&gt;",'Training Matrix'!$C$7:$C$1006,$A27,'Training Matrix'!$K$7:$K$1006,"Yes",'Training Matrix'!$L$7:$L$1006,"&lt;&gt;Competence confirmed"))</f>
        <v/>
      </c>
      <c r="F27" s="9">
        <f>IF($A27="","",COUNTIFS('Training Matrix'!$F$7:$F$1006,"Active",'Training Matrix'!$A$7:$A$1006,"&lt;&gt;",'Training Matrix'!$C$7:$C$1006,$A27,'Training Matrix'!$W$7:$W$1006,"Competence concern"))</f>
        <v/>
      </c>
      <c r="G27" s="9">
        <f>IF($A27="","",COUNTIFS('Training Matrix'!$F$7:$F$1006,"Active",'Training Matrix'!$A$7:$A$1006,"&lt;&gt;",'Training Matrix'!$C$7:$C$1006,$A27,'Training Matrix'!$X$7:$X$1006,"Action overdue"))</f>
        <v/>
      </c>
      <c r="H27" s="9">
        <f>IF($A27="","",COUNTIFS('Training Matrix'!$F$7:$F$1006,"Active",'Training Matrix'!$A$7:$A$1006,"&lt;&gt;",'Training Matrix'!$C$7:$C$1006,$A27,'Training Matrix'!$Y$7:$Y$1006,"Check required fields/dates"))</f>
        <v/>
      </c>
      <c r="I27" s="9">
        <f>IF($A27="","",COUNTIFS('Training Matrix'!$F$7:$F$1006,"Active",'Training Matrix'!$A$7:$A$1006,"&lt;&gt;",'Training Matrix'!$C$7:$C$1006,$A27,'Training Matrix'!$V$7:$V$1006,"Missing review date"))</f>
        <v/>
      </c>
    </row>
    <row r="28" spans="1:9">
      <c r="A28" s="8">
        <f>IF('Dropdown Lists'!A27="","",'Dropdown Lists'!A27)</f>
        <v/>
      </c>
      <c r="B28" s="9">
        <f>IF($A28="","",COUNTIFS('Training Matrix'!$F$7:$F$1006,"Active",'Training Matrix'!$A$7:$A$1006,"&lt;&gt;",'Training Matrix'!$C$7:$C$1006,$A28))</f>
        <v/>
      </c>
      <c r="C28" s="9">
        <f>IF($A28="","",COUNTIFS('Training Matrix'!$F$7:$F$1006,"Active",'Training Matrix'!$A$7:$A$1006,"&lt;&gt;",'Training Matrix'!$C$7:$C$1006,$A28,'Training Matrix'!$U$7:$U$1006,"Overdue learning"))</f>
        <v/>
      </c>
      <c r="D28" s="9">
        <f>IF($A28="","",COUNTIFS('Training Matrix'!$F$7:$F$1006,"Active",'Training Matrix'!$A$7:$A$1006,"&lt;&gt;",'Training Matrix'!$C$7:$C$1006,$A28,'Training Matrix'!$V$7:$V$1006,"Review overdue")+COUNTIFS('Training Matrix'!$F$7:$F$1006,"Active",'Training Matrix'!$A$7:$A$1006,"&lt;&gt;",'Training Matrix'!$C$7:$C$1006,$A28,'Training Matrix'!$V$7:$V$1006,"Review within 30 days"))</f>
        <v/>
      </c>
      <c r="E28" s="9">
        <f>IF($A28="","",COUNTIFS('Training Matrix'!$F$7:$F$1006,"Active",'Training Matrix'!$A$7:$A$1006,"&lt;&gt;",'Training Matrix'!$C$7:$C$1006,$A28,'Training Matrix'!$K$7:$K$1006,"Yes",'Training Matrix'!$L$7:$L$1006,"&lt;&gt;Competence confirmed"))</f>
        <v/>
      </c>
      <c r="F28" s="9">
        <f>IF($A28="","",COUNTIFS('Training Matrix'!$F$7:$F$1006,"Active",'Training Matrix'!$A$7:$A$1006,"&lt;&gt;",'Training Matrix'!$C$7:$C$1006,$A28,'Training Matrix'!$W$7:$W$1006,"Competence concern"))</f>
        <v/>
      </c>
      <c r="G28" s="9">
        <f>IF($A28="","",COUNTIFS('Training Matrix'!$F$7:$F$1006,"Active",'Training Matrix'!$A$7:$A$1006,"&lt;&gt;",'Training Matrix'!$C$7:$C$1006,$A28,'Training Matrix'!$X$7:$X$1006,"Action overdue"))</f>
        <v/>
      </c>
      <c r="H28" s="9">
        <f>IF($A28="","",COUNTIFS('Training Matrix'!$F$7:$F$1006,"Active",'Training Matrix'!$A$7:$A$1006,"&lt;&gt;",'Training Matrix'!$C$7:$C$1006,$A28,'Training Matrix'!$Y$7:$Y$1006,"Check required fields/dates"))</f>
        <v/>
      </c>
      <c r="I28" s="9">
        <f>IF($A28="","",COUNTIFS('Training Matrix'!$F$7:$F$1006,"Active",'Training Matrix'!$A$7:$A$1006,"&lt;&gt;",'Training Matrix'!$C$7:$C$1006,$A28,'Training Matrix'!$V$7:$V$1006,"Missing review date"))</f>
        <v/>
      </c>
    </row>
    <row r="29" spans="1:9">
      <c r="A29" s="8">
        <f>IF('Dropdown Lists'!A28="","",'Dropdown Lists'!A28)</f>
        <v/>
      </c>
      <c r="B29" s="9">
        <f>IF($A29="","",COUNTIFS('Training Matrix'!$F$7:$F$1006,"Active",'Training Matrix'!$A$7:$A$1006,"&lt;&gt;",'Training Matrix'!$C$7:$C$1006,$A29))</f>
        <v/>
      </c>
      <c r="C29" s="9">
        <f>IF($A29="","",COUNTIFS('Training Matrix'!$F$7:$F$1006,"Active",'Training Matrix'!$A$7:$A$1006,"&lt;&gt;",'Training Matrix'!$C$7:$C$1006,$A29,'Training Matrix'!$U$7:$U$1006,"Overdue learning"))</f>
        <v/>
      </c>
      <c r="D29" s="9">
        <f>IF($A29="","",COUNTIFS('Training Matrix'!$F$7:$F$1006,"Active",'Training Matrix'!$A$7:$A$1006,"&lt;&gt;",'Training Matrix'!$C$7:$C$1006,$A29,'Training Matrix'!$V$7:$V$1006,"Review overdue")+COUNTIFS('Training Matrix'!$F$7:$F$1006,"Active",'Training Matrix'!$A$7:$A$1006,"&lt;&gt;",'Training Matrix'!$C$7:$C$1006,$A29,'Training Matrix'!$V$7:$V$1006,"Review within 30 days"))</f>
        <v/>
      </c>
      <c r="E29" s="9">
        <f>IF($A29="","",COUNTIFS('Training Matrix'!$F$7:$F$1006,"Active",'Training Matrix'!$A$7:$A$1006,"&lt;&gt;",'Training Matrix'!$C$7:$C$1006,$A29,'Training Matrix'!$K$7:$K$1006,"Yes",'Training Matrix'!$L$7:$L$1006,"&lt;&gt;Competence confirmed"))</f>
        <v/>
      </c>
      <c r="F29" s="9">
        <f>IF($A29="","",COUNTIFS('Training Matrix'!$F$7:$F$1006,"Active",'Training Matrix'!$A$7:$A$1006,"&lt;&gt;",'Training Matrix'!$C$7:$C$1006,$A29,'Training Matrix'!$W$7:$W$1006,"Competence concern"))</f>
        <v/>
      </c>
      <c r="G29" s="9">
        <f>IF($A29="","",COUNTIFS('Training Matrix'!$F$7:$F$1006,"Active",'Training Matrix'!$A$7:$A$1006,"&lt;&gt;",'Training Matrix'!$C$7:$C$1006,$A29,'Training Matrix'!$X$7:$X$1006,"Action overdue"))</f>
        <v/>
      </c>
      <c r="H29" s="9">
        <f>IF($A29="","",COUNTIFS('Training Matrix'!$F$7:$F$1006,"Active",'Training Matrix'!$A$7:$A$1006,"&lt;&gt;",'Training Matrix'!$C$7:$C$1006,$A29,'Training Matrix'!$Y$7:$Y$1006,"Check required fields/dates"))</f>
        <v/>
      </c>
      <c r="I29" s="9">
        <f>IF($A29="","",COUNTIFS('Training Matrix'!$F$7:$F$1006,"Active",'Training Matrix'!$A$7:$A$1006,"&lt;&gt;",'Training Matrix'!$C$7:$C$1006,$A29,'Training Matrix'!$V$7:$V$1006,"Missing review date"))</f>
        <v/>
      </c>
    </row>
    <row r="30" spans="1:9">
      <c r="A30" s="8">
        <f>IF('Dropdown Lists'!A29="","",'Dropdown Lists'!A29)</f>
        <v/>
      </c>
      <c r="B30" s="9">
        <f>IF($A30="","",COUNTIFS('Training Matrix'!$F$7:$F$1006,"Active",'Training Matrix'!$A$7:$A$1006,"&lt;&gt;",'Training Matrix'!$C$7:$C$1006,$A30))</f>
        <v/>
      </c>
      <c r="C30" s="9">
        <f>IF($A30="","",COUNTIFS('Training Matrix'!$F$7:$F$1006,"Active",'Training Matrix'!$A$7:$A$1006,"&lt;&gt;",'Training Matrix'!$C$7:$C$1006,$A30,'Training Matrix'!$U$7:$U$1006,"Overdue learning"))</f>
        <v/>
      </c>
      <c r="D30" s="9">
        <f>IF($A30="","",COUNTIFS('Training Matrix'!$F$7:$F$1006,"Active",'Training Matrix'!$A$7:$A$1006,"&lt;&gt;",'Training Matrix'!$C$7:$C$1006,$A30,'Training Matrix'!$V$7:$V$1006,"Review overdue")+COUNTIFS('Training Matrix'!$F$7:$F$1006,"Active",'Training Matrix'!$A$7:$A$1006,"&lt;&gt;",'Training Matrix'!$C$7:$C$1006,$A30,'Training Matrix'!$V$7:$V$1006,"Review within 30 days"))</f>
        <v/>
      </c>
      <c r="E30" s="9">
        <f>IF($A30="","",COUNTIFS('Training Matrix'!$F$7:$F$1006,"Active",'Training Matrix'!$A$7:$A$1006,"&lt;&gt;",'Training Matrix'!$C$7:$C$1006,$A30,'Training Matrix'!$K$7:$K$1006,"Yes",'Training Matrix'!$L$7:$L$1006,"&lt;&gt;Competence confirmed"))</f>
        <v/>
      </c>
      <c r="F30" s="9">
        <f>IF($A30="","",COUNTIFS('Training Matrix'!$F$7:$F$1006,"Active",'Training Matrix'!$A$7:$A$1006,"&lt;&gt;",'Training Matrix'!$C$7:$C$1006,$A30,'Training Matrix'!$W$7:$W$1006,"Competence concern"))</f>
        <v/>
      </c>
      <c r="G30" s="9">
        <f>IF($A30="","",COUNTIFS('Training Matrix'!$F$7:$F$1006,"Active",'Training Matrix'!$A$7:$A$1006,"&lt;&gt;",'Training Matrix'!$C$7:$C$1006,$A30,'Training Matrix'!$X$7:$X$1006,"Action overdue"))</f>
        <v/>
      </c>
      <c r="H30" s="9">
        <f>IF($A30="","",COUNTIFS('Training Matrix'!$F$7:$F$1006,"Active",'Training Matrix'!$A$7:$A$1006,"&lt;&gt;",'Training Matrix'!$C$7:$C$1006,$A30,'Training Matrix'!$Y$7:$Y$1006,"Check required fields/dates"))</f>
        <v/>
      </c>
      <c r="I30" s="9">
        <f>IF($A30="","",COUNTIFS('Training Matrix'!$F$7:$F$1006,"Active",'Training Matrix'!$A$7:$A$1006,"&lt;&gt;",'Training Matrix'!$C$7:$C$1006,$A30,'Training Matrix'!$V$7:$V$1006,"Missing review date"))</f>
        <v/>
      </c>
    </row>
    <row r="31" spans="1:9">
      <c r="A31" s="8">
        <f>IF('Dropdown Lists'!A30="","",'Dropdown Lists'!A30)</f>
        <v/>
      </c>
      <c r="B31" s="9">
        <f>IF($A31="","",COUNTIFS('Training Matrix'!$F$7:$F$1006,"Active",'Training Matrix'!$A$7:$A$1006,"&lt;&gt;",'Training Matrix'!$C$7:$C$1006,$A31))</f>
        <v/>
      </c>
      <c r="C31" s="9">
        <f>IF($A31="","",COUNTIFS('Training Matrix'!$F$7:$F$1006,"Active",'Training Matrix'!$A$7:$A$1006,"&lt;&gt;",'Training Matrix'!$C$7:$C$1006,$A31,'Training Matrix'!$U$7:$U$1006,"Overdue learning"))</f>
        <v/>
      </c>
      <c r="D31" s="9">
        <f>IF($A31="","",COUNTIFS('Training Matrix'!$F$7:$F$1006,"Active",'Training Matrix'!$A$7:$A$1006,"&lt;&gt;",'Training Matrix'!$C$7:$C$1006,$A31,'Training Matrix'!$V$7:$V$1006,"Review overdue")+COUNTIFS('Training Matrix'!$F$7:$F$1006,"Active",'Training Matrix'!$A$7:$A$1006,"&lt;&gt;",'Training Matrix'!$C$7:$C$1006,$A31,'Training Matrix'!$V$7:$V$1006,"Review within 30 days"))</f>
        <v/>
      </c>
      <c r="E31" s="9">
        <f>IF($A31="","",COUNTIFS('Training Matrix'!$F$7:$F$1006,"Active",'Training Matrix'!$A$7:$A$1006,"&lt;&gt;",'Training Matrix'!$C$7:$C$1006,$A31,'Training Matrix'!$K$7:$K$1006,"Yes",'Training Matrix'!$L$7:$L$1006,"&lt;&gt;Competence confirmed"))</f>
        <v/>
      </c>
      <c r="F31" s="9">
        <f>IF($A31="","",COUNTIFS('Training Matrix'!$F$7:$F$1006,"Active",'Training Matrix'!$A$7:$A$1006,"&lt;&gt;",'Training Matrix'!$C$7:$C$1006,$A31,'Training Matrix'!$W$7:$W$1006,"Competence concern"))</f>
        <v/>
      </c>
      <c r="G31" s="9">
        <f>IF($A31="","",COUNTIFS('Training Matrix'!$F$7:$F$1006,"Active",'Training Matrix'!$A$7:$A$1006,"&lt;&gt;",'Training Matrix'!$C$7:$C$1006,$A31,'Training Matrix'!$X$7:$X$1006,"Action overdue"))</f>
        <v/>
      </c>
      <c r="H31" s="9">
        <f>IF($A31="","",COUNTIFS('Training Matrix'!$F$7:$F$1006,"Active",'Training Matrix'!$A$7:$A$1006,"&lt;&gt;",'Training Matrix'!$C$7:$C$1006,$A31,'Training Matrix'!$Y$7:$Y$1006,"Check required fields/dates"))</f>
        <v/>
      </c>
      <c r="I31" s="9">
        <f>IF($A31="","",COUNTIFS('Training Matrix'!$F$7:$F$1006,"Active",'Training Matrix'!$A$7:$A$1006,"&lt;&gt;",'Training Matrix'!$C$7:$C$1006,$A31,'Training Matrix'!$V$7:$V$1006,"Missing review date"))</f>
        <v/>
      </c>
    </row>
    <row r="32" spans="1:9">
      <c r="A32" s="8">
        <f>IF('Dropdown Lists'!A31="","",'Dropdown Lists'!A31)</f>
        <v/>
      </c>
      <c r="B32" s="9">
        <f>IF($A32="","",COUNTIFS('Training Matrix'!$F$7:$F$1006,"Active",'Training Matrix'!$A$7:$A$1006,"&lt;&gt;",'Training Matrix'!$C$7:$C$1006,$A32))</f>
        <v/>
      </c>
      <c r="C32" s="9">
        <f>IF($A32="","",COUNTIFS('Training Matrix'!$F$7:$F$1006,"Active",'Training Matrix'!$A$7:$A$1006,"&lt;&gt;",'Training Matrix'!$C$7:$C$1006,$A32,'Training Matrix'!$U$7:$U$1006,"Overdue learning"))</f>
        <v/>
      </c>
      <c r="D32" s="9">
        <f>IF($A32="","",COUNTIFS('Training Matrix'!$F$7:$F$1006,"Active",'Training Matrix'!$A$7:$A$1006,"&lt;&gt;",'Training Matrix'!$C$7:$C$1006,$A32,'Training Matrix'!$V$7:$V$1006,"Review overdue")+COUNTIFS('Training Matrix'!$F$7:$F$1006,"Active",'Training Matrix'!$A$7:$A$1006,"&lt;&gt;",'Training Matrix'!$C$7:$C$1006,$A32,'Training Matrix'!$V$7:$V$1006,"Review within 30 days"))</f>
        <v/>
      </c>
      <c r="E32" s="9">
        <f>IF($A32="","",COUNTIFS('Training Matrix'!$F$7:$F$1006,"Active",'Training Matrix'!$A$7:$A$1006,"&lt;&gt;",'Training Matrix'!$C$7:$C$1006,$A32,'Training Matrix'!$K$7:$K$1006,"Yes",'Training Matrix'!$L$7:$L$1006,"&lt;&gt;Competence confirmed"))</f>
        <v/>
      </c>
      <c r="F32" s="9">
        <f>IF($A32="","",COUNTIFS('Training Matrix'!$F$7:$F$1006,"Active",'Training Matrix'!$A$7:$A$1006,"&lt;&gt;",'Training Matrix'!$C$7:$C$1006,$A32,'Training Matrix'!$W$7:$W$1006,"Competence concern"))</f>
        <v/>
      </c>
      <c r="G32" s="9">
        <f>IF($A32="","",COUNTIFS('Training Matrix'!$F$7:$F$1006,"Active",'Training Matrix'!$A$7:$A$1006,"&lt;&gt;",'Training Matrix'!$C$7:$C$1006,$A32,'Training Matrix'!$X$7:$X$1006,"Action overdue"))</f>
        <v/>
      </c>
      <c r="H32" s="9">
        <f>IF($A32="","",COUNTIFS('Training Matrix'!$F$7:$F$1006,"Active",'Training Matrix'!$A$7:$A$1006,"&lt;&gt;",'Training Matrix'!$C$7:$C$1006,$A32,'Training Matrix'!$Y$7:$Y$1006,"Check required fields/dates"))</f>
        <v/>
      </c>
      <c r="I32" s="9">
        <f>IF($A32="","",COUNTIFS('Training Matrix'!$F$7:$F$1006,"Active",'Training Matrix'!$A$7:$A$1006,"&lt;&gt;",'Training Matrix'!$C$7:$C$1006,$A32,'Training Matrix'!$V$7:$V$1006,"Missing review date"))</f>
        <v/>
      </c>
    </row>
    <row r="33" spans="1:9">
      <c r="A33" s="8">
        <f>IF('Dropdown Lists'!A32="","",'Dropdown Lists'!A32)</f>
        <v/>
      </c>
      <c r="B33" s="9">
        <f>IF($A33="","",COUNTIFS('Training Matrix'!$F$7:$F$1006,"Active",'Training Matrix'!$A$7:$A$1006,"&lt;&gt;",'Training Matrix'!$C$7:$C$1006,$A33))</f>
        <v/>
      </c>
      <c r="C33" s="9">
        <f>IF($A33="","",COUNTIFS('Training Matrix'!$F$7:$F$1006,"Active",'Training Matrix'!$A$7:$A$1006,"&lt;&gt;",'Training Matrix'!$C$7:$C$1006,$A33,'Training Matrix'!$U$7:$U$1006,"Overdue learning"))</f>
        <v/>
      </c>
      <c r="D33" s="9">
        <f>IF($A33="","",COUNTIFS('Training Matrix'!$F$7:$F$1006,"Active",'Training Matrix'!$A$7:$A$1006,"&lt;&gt;",'Training Matrix'!$C$7:$C$1006,$A33,'Training Matrix'!$V$7:$V$1006,"Review overdue")+COUNTIFS('Training Matrix'!$F$7:$F$1006,"Active",'Training Matrix'!$A$7:$A$1006,"&lt;&gt;",'Training Matrix'!$C$7:$C$1006,$A33,'Training Matrix'!$V$7:$V$1006,"Review within 30 days"))</f>
        <v/>
      </c>
      <c r="E33" s="9">
        <f>IF($A33="","",COUNTIFS('Training Matrix'!$F$7:$F$1006,"Active",'Training Matrix'!$A$7:$A$1006,"&lt;&gt;",'Training Matrix'!$C$7:$C$1006,$A33,'Training Matrix'!$K$7:$K$1006,"Yes",'Training Matrix'!$L$7:$L$1006,"&lt;&gt;Competence confirmed"))</f>
        <v/>
      </c>
      <c r="F33" s="9">
        <f>IF($A33="","",COUNTIFS('Training Matrix'!$F$7:$F$1006,"Active",'Training Matrix'!$A$7:$A$1006,"&lt;&gt;",'Training Matrix'!$C$7:$C$1006,$A33,'Training Matrix'!$W$7:$W$1006,"Competence concern"))</f>
        <v/>
      </c>
      <c r="G33" s="9">
        <f>IF($A33="","",COUNTIFS('Training Matrix'!$F$7:$F$1006,"Active",'Training Matrix'!$A$7:$A$1006,"&lt;&gt;",'Training Matrix'!$C$7:$C$1006,$A33,'Training Matrix'!$X$7:$X$1006,"Action overdue"))</f>
        <v/>
      </c>
      <c r="H33" s="9">
        <f>IF($A33="","",COUNTIFS('Training Matrix'!$F$7:$F$1006,"Active",'Training Matrix'!$A$7:$A$1006,"&lt;&gt;",'Training Matrix'!$C$7:$C$1006,$A33,'Training Matrix'!$Y$7:$Y$1006,"Check required fields/dates"))</f>
        <v/>
      </c>
      <c r="I33" s="9">
        <f>IF($A33="","",COUNTIFS('Training Matrix'!$F$7:$F$1006,"Active",'Training Matrix'!$A$7:$A$1006,"&lt;&gt;",'Training Matrix'!$C$7:$C$1006,$A33,'Training Matrix'!$V$7:$V$1006,"Missing review date"))</f>
        <v/>
      </c>
    </row>
    <row r="34" spans="1:9">
      <c r="A34" s="8">
        <f>IF('Dropdown Lists'!A33="","",'Dropdown Lists'!A33)</f>
        <v/>
      </c>
      <c r="B34" s="9">
        <f>IF($A34="","",COUNTIFS('Training Matrix'!$F$7:$F$1006,"Active",'Training Matrix'!$A$7:$A$1006,"&lt;&gt;",'Training Matrix'!$C$7:$C$1006,$A34))</f>
        <v/>
      </c>
      <c r="C34" s="9">
        <f>IF($A34="","",COUNTIFS('Training Matrix'!$F$7:$F$1006,"Active",'Training Matrix'!$A$7:$A$1006,"&lt;&gt;",'Training Matrix'!$C$7:$C$1006,$A34,'Training Matrix'!$U$7:$U$1006,"Overdue learning"))</f>
        <v/>
      </c>
      <c r="D34" s="9">
        <f>IF($A34="","",COUNTIFS('Training Matrix'!$F$7:$F$1006,"Active",'Training Matrix'!$A$7:$A$1006,"&lt;&gt;",'Training Matrix'!$C$7:$C$1006,$A34,'Training Matrix'!$V$7:$V$1006,"Review overdue")+COUNTIFS('Training Matrix'!$F$7:$F$1006,"Active",'Training Matrix'!$A$7:$A$1006,"&lt;&gt;",'Training Matrix'!$C$7:$C$1006,$A34,'Training Matrix'!$V$7:$V$1006,"Review within 30 days"))</f>
        <v/>
      </c>
      <c r="E34" s="9">
        <f>IF($A34="","",COUNTIFS('Training Matrix'!$F$7:$F$1006,"Active",'Training Matrix'!$A$7:$A$1006,"&lt;&gt;",'Training Matrix'!$C$7:$C$1006,$A34,'Training Matrix'!$K$7:$K$1006,"Yes",'Training Matrix'!$L$7:$L$1006,"&lt;&gt;Competence confirmed"))</f>
        <v/>
      </c>
      <c r="F34" s="9">
        <f>IF($A34="","",COUNTIFS('Training Matrix'!$F$7:$F$1006,"Active",'Training Matrix'!$A$7:$A$1006,"&lt;&gt;",'Training Matrix'!$C$7:$C$1006,$A34,'Training Matrix'!$W$7:$W$1006,"Competence concern"))</f>
        <v/>
      </c>
      <c r="G34" s="9">
        <f>IF($A34="","",COUNTIFS('Training Matrix'!$F$7:$F$1006,"Active",'Training Matrix'!$A$7:$A$1006,"&lt;&gt;",'Training Matrix'!$C$7:$C$1006,$A34,'Training Matrix'!$X$7:$X$1006,"Action overdue"))</f>
        <v/>
      </c>
      <c r="H34" s="9">
        <f>IF($A34="","",COUNTIFS('Training Matrix'!$F$7:$F$1006,"Active",'Training Matrix'!$A$7:$A$1006,"&lt;&gt;",'Training Matrix'!$C$7:$C$1006,$A34,'Training Matrix'!$Y$7:$Y$1006,"Check required fields/dates"))</f>
        <v/>
      </c>
      <c r="I34" s="9">
        <f>IF($A34="","",COUNTIFS('Training Matrix'!$F$7:$F$1006,"Active",'Training Matrix'!$A$7:$A$1006,"&lt;&gt;",'Training Matrix'!$C$7:$C$1006,$A34,'Training Matrix'!$V$7:$V$1006,"Missing review date"))</f>
        <v/>
      </c>
    </row>
    <row r="35" spans="1:9">
      <c r="A35" s="8">
        <f>IF('Dropdown Lists'!A34="","",'Dropdown Lists'!A34)</f>
        <v/>
      </c>
      <c r="B35" s="9">
        <f>IF($A35="","",COUNTIFS('Training Matrix'!$F$7:$F$1006,"Active",'Training Matrix'!$A$7:$A$1006,"&lt;&gt;",'Training Matrix'!$C$7:$C$1006,$A35))</f>
        <v/>
      </c>
      <c r="C35" s="9">
        <f>IF($A35="","",COUNTIFS('Training Matrix'!$F$7:$F$1006,"Active",'Training Matrix'!$A$7:$A$1006,"&lt;&gt;",'Training Matrix'!$C$7:$C$1006,$A35,'Training Matrix'!$U$7:$U$1006,"Overdue learning"))</f>
        <v/>
      </c>
      <c r="D35" s="9">
        <f>IF($A35="","",COUNTIFS('Training Matrix'!$F$7:$F$1006,"Active",'Training Matrix'!$A$7:$A$1006,"&lt;&gt;",'Training Matrix'!$C$7:$C$1006,$A35,'Training Matrix'!$V$7:$V$1006,"Review overdue")+COUNTIFS('Training Matrix'!$F$7:$F$1006,"Active",'Training Matrix'!$A$7:$A$1006,"&lt;&gt;",'Training Matrix'!$C$7:$C$1006,$A35,'Training Matrix'!$V$7:$V$1006,"Review within 30 days"))</f>
        <v/>
      </c>
      <c r="E35" s="9">
        <f>IF($A35="","",COUNTIFS('Training Matrix'!$F$7:$F$1006,"Active",'Training Matrix'!$A$7:$A$1006,"&lt;&gt;",'Training Matrix'!$C$7:$C$1006,$A35,'Training Matrix'!$K$7:$K$1006,"Yes",'Training Matrix'!$L$7:$L$1006,"&lt;&gt;Competence confirmed"))</f>
        <v/>
      </c>
      <c r="F35" s="9">
        <f>IF($A35="","",COUNTIFS('Training Matrix'!$F$7:$F$1006,"Active",'Training Matrix'!$A$7:$A$1006,"&lt;&gt;",'Training Matrix'!$C$7:$C$1006,$A35,'Training Matrix'!$W$7:$W$1006,"Competence concern"))</f>
        <v/>
      </c>
      <c r="G35" s="9">
        <f>IF($A35="","",COUNTIFS('Training Matrix'!$F$7:$F$1006,"Active",'Training Matrix'!$A$7:$A$1006,"&lt;&gt;",'Training Matrix'!$C$7:$C$1006,$A35,'Training Matrix'!$X$7:$X$1006,"Action overdue"))</f>
        <v/>
      </c>
      <c r="H35" s="9">
        <f>IF($A35="","",COUNTIFS('Training Matrix'!$F$7:$F$1006,"Active",'Training Matrix'!$A$7:$A$1006,"&lt;&gt;",'Training Matrix'!$C$7:$C$1006,$A35,'Training Matrix'!$Y$7:$Y$1006,"Check required fields/dates"))</f>
        <v/>
      </c>
      <c r="I35" s="9">
        <f>IF($A35="","",COUNTIFS('Training Matrix'!$F$7:$F$1006,"Active",'Training Matrix'!$A$7:$A$1006,"&lt;&gt;",'Training Matrix'!$C$7:$C$1006,$A35,'Training Matrix'!$V$7:$V$1006,"Missing review date"))</f>
        <v/>
      </c>
    </row>
    <row r="36" spans="1:9">
      <c r="A36" s="8">
        <f>IF('Dropdown Lists'!A35="","",'Dropdown Lists'!A35)</f>
        <v/>
      </c>
      <c r="B36" s="9">
        <f>IF($A36="","",COUNTIFS('Training Matrix'!$F$7:$F$1006,"Active",'Training Matrix'!$A$7:$A$1006,"&lt;&gt;",'Training Matrix'!$C$7:$C$1006,$A36))</f>
        <v/>
      </c>
      <c r="C36" s="9">
        <f>IF($A36="","",COUNTIFS('Training Matrix'!$F$7:$F$1006,"Active",'Training Matrix'!$A$7:$A$1006,"&lt;&gt;",'Training Matrix'!$C$7:$C$1006,$A36,'Training Matrix'!$U$7:$U$1006,"Overdue learning"))</f>
        <v/>
      </c>
      <c r="D36" s="9">
        <f>IF($A36="","",COUNTIFS('Training Matrix'!$F$7:$F$1006,"Active",'Training Matrix'!$A$7:$A$1006,"&lt;&gt;",'Training Matrix'!$C$7:$C$1006,$A36,'Training Matrix'!$V$7:$V$1006,"Review overdue")+COUNTIFS('Training Matrix'!$F$7:$F$1006,"Active",'Training Matrix'!$A$7:$A$1006,"&lt;&gt;",'Training Matrix'!$C$7:$C$1006,$A36,'Training Matrix'!$V$7:$V$1006,"Review within 30 days"))</f>
        <v/>
      </c>
      <c r="E36" s="9">
        <f>IF($A36="","",COUNTIFS('Training Matrix'!$F$7:$F$1006,"Active",'Training Matrix'!$A$7:$A$1006,"&lt;&gt;",'Training Matrix'!$C$7:$C$1006,$A36,'Training Matrix'!$K$7:$K$1006,"Yes",'Training Matrix'!$L$7:$L$1006,"&lt;&gt;Competence confirmed"))</f>
        <v/>
      </c>
      <c r="F36" s="9">
        <f>IF($A36="","",COUNTIFS('Training Matrix'!$F$7:$F$1006,"Active",'Training Matrix'!$A$7:$A$1006,"&lt;&gt;",'Training Matrix'!$C$7:$C$1006,$A36,'Training Matrix'!$W$7:$W$1006,"Competence concern"))</f>
        <v/>
      </c>
      <c r="G36" s="9">
        <f>IF($A36="","",COUNTIFS('Training Matrix'!$F$7:$F$1006,"Active",'Training Matrix'!$A$7:$A$1006,"&lt;&gt;",'Training Matrix'!$C$7:$C$1006,$A36,'Training Matrix'!$X$7:$X$1006,"Action overdue"))</f>
        <v/>
      </c>
      <c r="H36" s="9">
        <f>IF($A36="","",COUNTIFS('Training Matrix'!$F$7:$F$1006,"Active",'Training Matrix'!$A$7:$A$1006,"&lt;&gt;",'Training Matrix'!$C$7:$C$1006,$A36,'Training Matrix'!$Y$7:$Y$1006,"Check required fields/dates"))</f>
        <v/>
      </c>
      <c r="I36" s="9">
        <f>IF($A36="","",COUNTIFS('Training Matrix'!$F$7:$F$1006,"Active",'Training Matrix'!$A$7:$A$1006,"&lt;&gt;",'Training Matrix'!$C$7:$C$1006,$A36,'Training Matrix'!$V$7:$V$1006,"Missing review date"))</f>
        <v/>
      </c>
    </row>
    <row r="37" spans="1:9">
      <c r="A37" s="8">
        <f>IF('Dropdown Lists'!A36="","",'Dropdown Lists'!A36)</f>
        <v/>
      </c>
      <c r="B37" s="9">
        <f>IF($A37="","",COUNTIFS('Training Matrix'!$F$7:$F$1006,"Active",'Training Matrix'!$A$7:$A$1006,"&lt;&gt;",'Training Matrix'!$C$7:$C$1006,$A37))</f>
        <v/>
      </c>
      <c r="C37" s="9">
        <f>IF($A37="","",COUNTIFS('Training Matrix'!$F$7:$F$1006,"Active",'Training Matrix'!$A$7:$A$1006,"&lt;&gt;",'Training Matrix'!$C$7:$C$1006,$A37,'Training Matrix'!$U$7:$U$1006,"Overdue learning"))</f>
        <v/>
      </c>
      <c r="D37" s="9">
        <f>IF($A37="","",COUNTIFS('Training Matrix'!$F$7:$F$1006,"Active",'Training Matrix'!$A$7:$A$1006,"&lt;&gt;",'Training Matrix'!$C$7:$C$1006,$A37,'Training Matrix'!$V$7:$V$1006,"Review overdue")+COUNTIFS('Training Matrix'!$F$7:$F$1006,"Active",'Training Matrix'!$A$7:$A$1006,"&lt;&gt;",'Training Matrix'!$C$7:$C$1006,$A37,'Training Matrix'!$V$7:$V$1006,"Review within 30 days"))</f>
        <v/>
      </c>
      <c r="E37" s="9">
        <f>IF($A37="","",COUNTIFS('Training Matrix'!$F$7:$F$1006,"Active",'Training Matrix'!$A$7:$A$1006,"&lt;&gt;",'Training Matrix'!$C$7:$C$1006,$A37,'Training Matrix'!$K$7:$K$1006,"Yes",'Training Matrix'!$L$7:$L$1006,"&lt;&gt;Competence confirmed"))</f>
        <v/>
      </c>
      <c r="F37" s="9">
        <f>IF($A37="","",COUNTIFS('Training Matrix'!$F$7:$F$1006,"Active",'Training Matrix'!$A$7:$A$1006,"&lt;&gt;",'Training Matrix'!$C$7:$C$1006,$A37,'Training Matrix'!$W$7:$W$1006,"Competence concern"))</f>
        <v/>
      </c>
      <c r="G37" s="9">
        <f>IF($A37="","",COUNTIFS('Training Matrix'!$F$7:$F$1006,"Active",'Training Matrix'!$A$7:$A$1006,"&lt;&gt;",'Training Matrix'!$C$7:$C$1006,$A37,'Training Matrix'!$X$7:$X$1006,"Action overdue"))</f>
        <v/>
      </c>
      <c r="H37" s="9">
        <f>IF($A37="","",COUNTIFS('Training Matrix'!$F$7:$F$1006,"Active",'Training Matrix'!$A$7:$A$1006,"&lt;&gt;",'Training Matrix'!$C$7:$C$1006,$A37,'Training Matrix'!$Y$7:$Y$1006,"Check required fields/dates"))</f>
        <v/>
      </c>
      <c r="I37" s="9">
        <f>IF($A37="","",COUNTIFS('Training Matrix'!$F$7:$F$1006,"Active",'Training Matrix'!$A$7:$A$1006,"&lt;&gt;",'Training Matrix'!$C$7:$C$1006,$A37,'Training Matrix'!$V$7:$V$1006,"Missing review date"))</f>
        <v/>
      </c>
    </row>
    <row r="40" spans="1:9">
      <c r="A40" s="3" t="s">
        <v>130</v>
      </c>
      <c r="B40" s="3"/>
      <c r="C40" s="3"/>
      <c r="D40" s="3"/>
      <c r="E40" s="3"/>
      <c r="F40" s="3"/>
      <c r="G40" s="3"/>
      <c r="H40" s="3"/>
      <c r="I40" s="3"/>
    </row>
    <row r="41" spans="1:9">
      <c r="A41" s="10" t="s">
        <v>131</v>
      </c>
      <c r="B41" s="10"/>
      <c r="C41" s="10"/>
      <c r="D41" s="10"/>
      <c r="E41" s="10"/>
      <c r="F41" s="10"/>
      <c r="G41" s="9">
        <f>SUMPRODUCT(--('Training Matrix'!$F$7:$F$1006="Active"),--('Training Matrix'!$A$7:$A$1006&lt;&gt;""),--((('Training Matrix'!$C$7:$C$1006="")+(COUNTIF(Branches,'Training Matrix'!$C$7:$C$1006)=0))&gt;0))</f>
        <v>0</v>
      </c>
    </row>
    <row r="42" spans="1:9">
      <c r="A42" s="10" t="s">
        <v>132</v>
      </c>
      <c r="B42" s="10"/>
      <c r="C42" s="10"/>
      <c r="D42" s="10"/>
      <c r="E42" s="10"/>
      <c r="F42" s="10"/>
      <c r="G42" s="9">
        <f>COUNTIFS('Training Matrix'!$Y$7:$Y$1006,"Check required fields/dates",'Training Matrix'!$A$7:$A$1006,"")</f>
        <v>0</v>
      </c>
    </row>
    <row r="43" spans="1:9">
      <c r="A43" s="10" t="s">
        <v>133</v>
      </c>
      <c r="B43" s="10"/>
      <c r="C43" s="10"/>
      <c r="D43" s="10"/>
      <c r="E43" s="10"/>
      <c r="F43" s="10"/>
      <c r="G43" s="9">
        <f>COUNTIFS('Training Matrix'!$A$7:$A$1006,"&lt;&gt;",'Training Matrix'!$F$7:$F$1006,"&lt;&gt;Active",'Training Matrix'!$F$7:$F$1006,"&lt;&gt;Archived")</f>
        <v>0</v>
      </c>
    </row>
    <row r="45" spans="1:9">
      <c r="A45" s="2" t="s">
        <v>134</v>
      </c>
      <c r="B45" s="2"/>
      <c r="C45" s="2"/>
      <c r="D45" s="2"/>
      <c r="E45" s="2"/>
      <c r="F45" s="2"/>
      <c r="G45" s="2"/>
      <c r="H45" s="2"/>
      <c r="I45" s="2"/>
    </row>
    <row r="46" spans="1:9">
      <c r="A46" s="2"/>
      <c r="B46" s="2"/>
      <c r="C46" s="2"/>
      <c r="D46" s="2"/>
      <c r="E46" s="2"/>
      <c r="F46" s="2"/>
      <c r="G46" s="2"/>
      <c r="H46" s="2"/>
      <c r="I46" s="2"/>
    </row>
    <row r="47" spans="1:9">
      <c r="A47" s="2" t="s">
        <v>135</v>
      </c>
      <c r="B47" s="2"/>
      <c r="C47" s="2"/>
      <c r="D47" s="2"/>
      <c r="E47" s="2"/>
      <c r="F47" s="2"/>
      <c r="G47" s="2"/>
      <c r="H47" s="2"/>
      <c r="I47" s="2"/>
    </row>
    <row r="48" spans="1:9">
      <c r="A48" s="2"/>
      <c r="B48" s="2"/>
      <c r="C48" s="2"/>
      <c r="D48" s="2"/>
      <c r="E48" s="2"/>
      <c r="F48" s="2"/>
      <c r="G48" s="2"/>
      <c r="H48" s="2"/>
      <c r="I48" s="2"/>
    </row>
    <row r="49" spans="1:9">
      <c r="A49" s="2" t="s">
        <v>136</v>
      </c>
      <c r="B49" s="2"/>
      <c r="C49" s="2"/>
      <c r="D49" s="2"/>
      <c r="E49" s="2"/>
      <c r="F49" s="2"/>
      <c r="G49" s="2"/>
      <c r="H49" s="2"/>
      <c r="I49" s="2"/>
    </row>
    <row r="50" spans="1:9">
      <c r="A50" s="2"/>
      <c r="B50" s="2"/>
      <c r="C50" s="2"/>
      <c r="D50" s="2"/>
      <c r="E50" s="2"/>
      <c r="F50" s="2"/>
      <c r="G50" s="2"/>
      <c r="H50" s="2"/>
      <c r="I50" s="2"/>
    </row>
  </sheetData>
  <sheetProtection sheet="1" objects="1" scenarios="1"/>
  <mergeCells count="9">
    <mergeCell ref="A1:I2"/>
    <mergeCell ref="A3:I4"/>
    <mergeCell ref="A40:I40"/>
    <mergeCell ref="A41:F41"/>
    <mergeCell ref="A42:F42"/>
    <mergeCell ref="A43:F43"/>
    <mergeCell ref="A45:I46"/>
    <mergeCell ref="A47:I48"/>
    <mergeCell ref="A49:I50"/>
  </mergeCells>
  <pageMargins left="0.7" right="0.7" top="0.75" bottom="0.75" header="0.3" footer="0.3"/>
  <pageSetup paperSize="9" orientation="landscape"/>
  <headerFooter>
    <oddHeader>&amp;LCaredemy | Homecare training matrix</oddHeader>
    <oddFooter>&amp;LInternal working record&amp;RPage &amp;P of &amp;N</oddFooter>
  </headerFooter>
</worksheet>
</file>

<file path=xl/worksheets/sheet4.xml><?xml version="1.0" encoding="utf-8"?>
<worksheet xmlns="http://schemas.openxmlformats.org/spreadsheetml/2006/main" xmlns:r="http://schemas.openxmlformats.org/officeDocument/2006/relationships">
  <sheetPr>
    <tabColor rgb="FF007E83"/>
    <pageSetUpPr fitToPage="1"/>
  </sheetPr>
  <dimension ref="A1:Y11"/>
  <sheetViews>
    <sheetView showGridLines="0" zoomScale="85" zoomScaleNormal="85" workbookViewId="0">
      <pane xSplit="4" ySplit="6" topLeftCell="E7" activePane="bottomRight" state="frozen"/>
      <selection pane="topRight" activeCell="E1" sqref="E1"/>
      <selection pane="bottomLeft" activeCell="A7" sqref="A7"/>
      <selection pane="bottomRight"/>
    </sheetView>
  </sheetViews>
  <sheetFormatPr defaultRowHeight="32" customHeight="1"/>
  <cols>
    <col min="1" max="1" width="22.7109375" customWidth="1"/>
    <col min="2" max="2" width="23.7109375" customWidth="1"/>
    <col min="3" max="3" width="20.7109375" customWidth="1"/>
    <col min="4" max="4" width="30.7109375" customWidth="1"/>
    <col min="5" max="5" width="32.7109375" customWidth="1"/>
    <col min="6" max="6" width="14.7109375" customWidth="1"/>
    <col min="7" max="10" width="18.7109375" customWidth="1"/>
    <col min="11" max="11" width="17.7109375" customWidth="1"/>
    <col min="12" max="12" width="25.7109375" customWidth="1"/>
    <col min="13" max="14" width="18.7109375" customWidth="1"/>
    <col min="15" max="15" width="22.7109375" customWidth="1"/>
    <col min="16" max="16" width="35.7109375" customWidth="1"/>
    <col min="17" max="17" width="40.7109375" customWidth="1"/>
    <col min="18" max="18" width="23.7109375" customWidth="1"/>
    <col min="19" max="19" width="18.7109375" customWidth="1"/>
    <col min="20" max="20" width="17.7109375" customWidth="1"/>
    <col min="21" max="22" width="22.7109375" customWidth="1"/>
    <col min="23" max="23" width="29.7109375" customWidth="1"/>
    <col min="24" max="24" width="24.7109375" customWidth="1"/>
    <col min="25" max="25" width="29.7109375" customWidth="1"/>
  </cols>
  <sheetData>
    <row r="1" spans="1:25" ht="32" customHeight="1">
      <c r="A1" s="1" t="s">
        <v>87</v>
      </c>
      <c r="B1" s="1"/>
      <c r="C1" s="1"/>
      <c r="D1" s="1"/>
      <c r="E1" s="1"/>
      <c r="F1" s="1"/>
      <c r="G1" s="1"/>
      <c r="H1" s="1"/>
      <c r="I1" s="1"/>
      <c r="J1" s="1"/>
      <c r="K1" s="1"/>
      <c r="L1" s="1"/>
      <c r="M1" s="1"/>
      <c r="N1" s="1"/>
      <c r="O1" s="1"/>
      <c r="P1" s="1"/>
      <c r="Q1" s="1"/>
      <c r="R1" s="1"/>
      <c r="S1" s="1"/>
      <c r="T1" s="1"/>
      <c r="U1" s="1"/>
      <c r="V1" s="1"/>
      <c r="W1" s="1"/>
      <c r="X1" s="1"/>
      <c r="Y1" s="1"/>
    </row>
    <row r="2" spans="1:25" ht="32" customHeight="1">
      <c r="A2" s="1"/>
      <c r="B2" s="1"/>
      <c r="C2" s="1"/>
      <c r="D2" s="1"/>
      <c r="E2" s="1"/>
      <c r="F2" s="1"/>
      <c r="G2" s="1"/>
      <c r="H2" s="1"/>
      <c r="I2" s="1"/>
      <c r="J2" s="1"/>
      <c r="K2" s="1"/>
      <c r="L2" s="1"/>
      <c r="M2" s="1"/>
      <c r="N2" s="1"/>
      <c r="O2" s="1"/>
      <c r="P2" s="1"/>
      <c r="Q2" s="1"/>
      <c r="R2" s="1"/>
      <c r="S2" s="1"/>
      <c r="T2" s="1"/>
      <c r="U2" s="1"/>
      <c r="V2" s="1"/>
      <c r="W2" s="1"/>
      <c r="X2" s="1"/>
      <c r="Y2" s="1"/>
    </row>
    <row r="3" spans="1:25" ht="32" customHeight="1">
      <c r="A3" s="2" t="s">
        <v>88</v>
      </c>
      <c r="B3" s="2"/>
      <c r="C3" s="2"/>
      <c r="D3" s="2"/>
      <c r="E3" s="2"/>
      <c r="F3" s="2"/>
      <c r="G3" s="2"/>
      <c r="H3" s="2"/>
      <c r="I3" s="2"/>
      <c r="J3" s="2"/>
      <c r="K3" s="2"/>
      <c r="L3" s="2"/>
      <c r="M3" s="2"/>
      <c r="N3" s="2"/>
      <c r="O3" s="2"/>
      <c r="P3" s="2"/>
      <c r="Q3" s="2"/>
      <c r="R3" s="2"/>
      <c r="S3" s="2"/>
      <c r="T3" s="2"/>
      <c r="U3" s="2"/>
      <c r="V3" s="2"/>
      <c r="W3" s="2"/>
      <c r="X3" s="2"/>
      <c r="Y3" s="2"/>
    </row>
    <row r="4" spans="1:25" ht="32" customHeight="1">
      <c r="A4" s="2"/>
      <c r="B4" s="2"/>
      <c r="C4" s="2"/>
      <c r="D4" s="2"/>
      <c r="E4" s="2"/>
      <c r="F4" s="2"/>
      <c r="G4" s="2"/>
      <c r="H4" s="2"/>
      <c r="I4" s="2"/>
      <c r="J4" s="2"/>
      <c r="K4" s="2"/>
      <c r="L4" s="2"/>
      <c r="M4" s="2"/>
      <c r="N4" s="2"/>
      <c r="O4" s="2"/>
      <c r="P4" s="2"/>
      <c r="Q4" s="2"/>
      <c r="R4" s="2"/>
      <c r="S4" s="2"/>
      <c r="T4" s="2"/>
      <c r="U4" s="2"/>
      <c r="V4" s="2"/>
      <c r="W4" s="2"/>
      <c r="X4" s="2"/>
      <c r="Y4" s="2"/>
    </row>
    <row r="5" spans="1:25" ht="32" customHeight="1">
      <c r="A5" s="3" t="s">
        <v>60</v>
      </c>
      <c r="B5" s="3"/>
      <c r="C5" s="3"/>
      <c r="D5" s="3"/>
      <c r="E5" s="3"/>
      <c r="F5" s="3"/>
      <c r="G5" s="3" t="s">
        <v>61</v>
      </c>
      <c r="H5" s="3"/>
      <c r="I5" s="3"/>
      <c r="J5" s="3"/>
      <c r="K5" s="3" t="s">
        <v>62</v>
      </c>
      <c r="L5" s="3"/>
      <c r="M5" s="3"/>
      <c r="N5" s="3"/>
      <c r="O5" s="3"/>
      <c r="P5" s="3"/>
      <c r="Q5" s="3" t="s">
        <v>63</v>
      </c>
      <c r="R5" s="3"/>
      <c r="S5" s="3"/>
      <c r="T5" s="3"/>
      <c r="U5" s="3" t="s">
        <v>64</v>
      </c>
      <c r="V5" s="3"/>
      <c r="W5" s="3"/>
      <c r="X5" s="3"/>
      <c r="Y5" s="3"/>
    </row>
    <row r="6" spans="1:25" ht="34" customHeight="1">
      <c r="A6" s="5" t="s">
        <v>65</v>
      </c>
      <c r="B6" s="5" t="s">
        <v>66</v>
      </c>
      <c r="C6" s="5" t="s">
        <v>67</v>
      </c>
      <c r="D6" s="5" t="s">
        <v>68</v>
      </c>
      <c r="E6" s="5" t="s">
        <v>69</v>
      </c>
      <c r="F6" s="5" t="s">
        <v>40</v>
      </c>
      <c r="G6" s="5" t="s">
        <v>70</v>
      </c>
      <c r="H6" s="5" t="s">
        <v>71</v>
      </c>
      <c r="I6" s="5" t="s">
        <v>72</v>
      </c>
      <c r="J6" s="5" t="s">
        <v>73</v>
      </c>
      <c r="K6" s="5" t="s">
        <v>74</v>
      </c>
      <c r="L6" s="5" t="s">
        <v>50</v>
      </c>
      <c r="M6" s="5" t="s">
        <v>75</v>
      </c>
      <c r="N6" s="5" t="s">
        <v>76</v>
      </c>
      <c r="O6" s="5" t="s">
        <v>77</v>
      </c>
      <c r="P6" s="5" t="s">
        <v>78</v>
      </c>
      <c r="Q6" s="5" t="s">
        <v>79</v>
      </c>
      <c r="R6" s="5" t="s">
        <v>80</v>
      </c>
      <c r="S6" s="5" t="s">
        <v>81</v>
      </c>
      <c r="T6" s="5" t="s">
        <v>55</v>
      </c>
      <c r="U6" s="5" t="s">
        <v>82</v>
      </c>
      <c r="V6" s="5" t="s">
        <v>83</v>
      </c>
      <c r="W6" s="5" t="s">
        <v>84</v>
      </c>
      <c r="X6" s="5" t="s">
        <v>85</v>
      </c>
      <c r="Y6" s="5" t="s">
        <v>86</v>
      </c>
    </row>
    <row r="7" spans="1:25" ht="100" customHeight="1">
      <c r="A7" s="6" t="s">
        <v>89</v>
      </c>
      <c r="B7" s="6" t="s">
        <v>34</v>
      </c>
      <c r="C7" s="6" t="s">
        <v>30</v>
      </c>
      <c r="D7" s="6" t="s">
        <v>90</v>
      </c>
      <c r="E7" s="6" t="s">
        <v>91</v>
      </c>
      <c r="F7" s="6" t="s">
        <v>41</v>
      </c>
      <c r="G7" s="6" t="s">
        <v>45</v>
      </c>
      <c r="H7" s="7">
        <f>TODAY()+7</f>
        <v>46308</v>
      </c>
      <c r="I7" s="7"/>
      <c r="J7" s="7"/>
      <c r="K7" s="6" t="s">
        <v>49</v>
      </c>
      <c r="L7" s="6" t="s">
        <v>51</v>
      </c>
      <c r="M7" s="7"/>
      <c r="N7" s="7"/>
      <c r="O7" s="6"/>
      <c r="P7" s="6" t="s">
        <v>92</v>
      </c>
      <c r="Q7" s="6" t="s">
        <v>93</v>
      </c>
      <c r="R7" s="6" t="s">
        <v>37</v>
      </c>
      <c r="S7" s="7">
        <f>TODAY()+5</f>
        <v>46306</v>
      </c>
      <c r="T7" s="6" t="s">
        <v>57</v>
      </c>
      <c r="U7" s="8" t="str">
        <f>IF(OR(A7="",F7&lt;&gt;"Active"),"",IF(G7="Completed","Completed",IF(H7="","Missing deadline",IF(H7&lt;TODAY(),"Overdue learning",IF(H7&lt;=TODAY()+30,"Due within 30 days","Scheduled")))))</f>
        <v>Due within 30 days</v>
      </c>
      <c r="V7" s="8" t="str">
        <f>IF(OR(A7="",F7&lt;&gt;"Active"),"",IF(G7&lt;&gt;"Completed","Not yet completed",IF(J7="","Missing review date",IF(J7&lt;TODAY(),"Review overdue",IF(J7&lt;=TODAY()+30,"Review within 30 days","Scheduled")))))</f>
        <v>Not yet completed</v>
      </c>
      <c r="W7" s="8" t="str">
        <f>IF(OR(A7="",F7&lt;&gt;"Active"),"",IF(K7="No","Not required",IF(K7&lt;&gt;"Yes","Check requirement",IF(L7="Further support needed","Competence concern",IF(L7="Competence confirmed","Confirmed",IF(M7="","Missing assessment due",IF(M7&lt;TODAY(),"Assessment overdue","Assessment outstanding")))))))</f>
        <v>Not required</v>
      </c>
      <c r="X7" s="8" t="str">
        <f>IF(OR(A7="",F7&lt;&gt;"Active"),"",IF(T7="Closed","Closed",IF(AND(T7="Not needed",Q7="",R7="",S7=""),"No action",IF(OR(Q7="",R7="",S7="",T7&lt;&gt;"Open"),"Check action details",IF(S7&lt;TODAY(),"Action overdue","Action open")))))</f>
        <v>Action open</v>
      </c>
      <c r="Y7" s="8" t="str">
        <f>IF(COUNTA(A7:T7)=0,"",IF(F7="Archived","Archived",IF(OR(A7="",B7="",C7="",D7="",E7="",F7&lt;&gt;"Active",COUNTIF(Roles,B7)=0,COUNTIF(Branches,C7)=0,COUNTIF(LearningStatuses,G7)=0,COUNTIF(AssessmentRequired,K7)=0,COUNTIF(AssessmentStatuses,L7)=0,COUNTIF(ActionStatuses,T7)=0,AND(H7&lt;&gt;"",NOT(ISNUMBER(H7))),AND(I7&lt;&gt;"",OR(NOT(ISNUMBER(I7)),I7&gt;TODAY())),AND(J7&lt;&gt;"",NOT(ISNUMBER(J7))),AND(M7&lt;&gt;"",NOT(ISNUMBER(M7))),AND(N7&lt;&gt;"",OR(NOT(ISNUMBER(N7)),N7&gt;TODAY())),AND(S7&lt;&gt;"",NOT(ISNUMBER(S7))),AND(G7="Completed",OR(I7="",P7="",J7="")),AND(G7&lt;&gt;"Completed",OR(I7&lt;&gt;"",H7="")),AND(K7="No",L7&lt;&gt;"Not required"),AND(K7="Yes",OR(L7="Not required",AND(L7&lt;&gt;"Competence confirmed",M7=""))),AND(OR(L7="Competence confirmed",L7="Further support needed"),OR(N7="",O7="",P7="")),AND(L7="Further support needed",T7&lt;&gt;"Open"),X7="Check action details",AND(T7="Closed",OR(Q7="",R7="",P7=""))),"Check required fields/dates","Recorded - verify evidence")))</f>
        <v>Recorded - verify evidence</v>
      </c>
    </row>
    <row r="8" spans="1:25" ht="100" customHeight="1">
      <c r="A8" s="6" t="s">
        <v>94</v>
      </c>
      <c r="B8" s="6" t="s">
        <v>35</v>
      </c>
      <c r="C8" s="6" t="s">
        <v>30</v>
      </c>
      <c r="D8" s="6" t="s">
        <v>95</v>
      </c>
      <c r="E8" s="6" t="s">
        <v>96</v>
      </c>
      <c r="F8" s="6" t="s">
        <v>41</v>
      </c>
      <c r="G8" s="6" t="s">
        <v>46</v>
      </c>
      <c r="H8" s="7">
        <f>TODAY()-380</f>
        <v>45921</v>
      </c>
      <c r="I8" s="7">
        <f>TODAY()-365</f>
        <v>45936</v>
      </c>
      <c r="J8" s="7">
        <f>TODAY()+20</f>
        <v>46321</v>
      </c>
      <c r="K8" s="6" t="s">
        <v>49</v>
      </c>
      <c r="L8" s="6" t="s">
        <v>51</v>
      </c>
      <c r="M8" s="7"/>
      <c r="N8" s="7"/>
      <c r="O8" s="6"/>
      <c r="P8" s="6" t="s">
        <v>97</v>
      </c>
      <c r="Q8" s="6" t="s">
        <v>98</v>
      </c>
      <c r="R8" s="6" t="s">
        <v>99</v>
      </c>
      <c r="S8" s="7">
        <f>TODAY()+14</f>
        <v>46315</v>
      </c>
      <c r="T8" s="6" t="s">
        <v>57</v>
      </c>
      <c r="U8" s="8" t="str">
        <f>IF(OR(A8="",F8&lt;&gt;"Active"),"",IF(G8="Completed","Completed",IF(H8="","Missing deadline",IF(H8&lt;TODAY(),"Overdue learning",IF(H8&lt;=TODAY()+30,"Due within 30 days","Scheduled")))))</f>
        <v>Completed</v>
      </c>
      <c r="V8" s="8" t="str">
        <f>IF(OR(A8="",F8&lt;&gt;"Active"),"",IF(G8&lt;&gt;"Completed","Not yet completed",IF(J8="","Missing review date",IF(J8&lt;TODAY(),"Review overdue",IF(J8&lt;=TODAY()+30,"Review within 30 days","Scheduled")))))</f>
        <v>Review within 30 days</v>
      </c>
      <c r="W8" s="8" t="str">
        <f>IF(OR(A8="",F8&lt;&gt;"Active"),"",IF(K8="No","Not required",IF(K8&lt;&gt;"Yes","Check requirement",IF(L8="Further support needed","Competence concern",IF(L8="Competence confirmed","Confirmed",IF(M8="","Missing assessment due",IF(M8&lt;TODAY(),"Assessment overdue","Assessment outstanding")))))))</f>
        <v>Not required</v>
      </c>
      <c r="X8" s="8" t="str">
        <f>IF(OR(A8="",F8&lt;&gt;"Active"),"",IF(T8="Closed","Closed",IF(AND(T8="Not needed",Q8="",R8="",S8=""),"No action",IF(OR(Q8="",R8="",S8="",T8&lt;&gt;"Open"),"Check action details",IF(S8&lt;TODAY(),"Action overdue","Action open")))))</f>
        <v>Action open</v>
      </c>
      <c r="Y8" s="8" t="str">
        <f>IF(COUNTA(A8:T8)=0,"",IF(F8="Archived","Archived",IF(OR(A8="",B8="",C8="",D8="",E8="",F8&lt;&gt;"Active",COUNTIF(Roles,B8)=0,COUNTIF(Branches,C8)=0,COUNTIF(LearningStatuses,G8)=0,COUNTIF(AssessmentRequired,K8)=0,COUNTIF(AssessmentStatuses,L8)=0,COUNTIF(ActionStatuses,T8)=0,AND(H8&lt;&gt;"",NOT(ISNUMBER(H8))),AND(I8&lt;&gt;"",OR(NOT(ISNUMBER(I8)),I8&gt;TODAY())),AND(J8&lt;&gt;"",NOT(ISNUMBER(J8))),AND(M8&lt;&gt;"",NOT(ISNUMBER(M8))),AND(N8&lt;&gt;"",OR(NOT(ISNUMBER(N8)),N8&gt;TODAY())),AND(S8&lt;&gt;"",NOT(ISNUMBER(S8))),AND(G8="Completed",OR(I8="",P8="",J8="")),AND(G8&lt;&gt;"Completed",OR(I8&lt;&gt;"",H8="")),AND(K8="No",L8&lt;&gt;"Not required"),AND(K8="Yes",OR(L8="Not required",AND(L8&lt;&gt;"Competence confirmed",M8=""))),AND(OR(L8="Competence confirmed",L8="Further support needed"),OR(N8="",O8="",P8="")),AND(L8="Further support needed",T8&lt;&gt;"Open"),X8="Check action details",AND(T8="Closed",OR(Q8="",R8="",P8=""))),"Check required fields/dates","Recorded - verify evidence")))</f>
        <v>Recorded - verify evidence</v>
      </c>
    </row>
    <row r="9" spans="1:25" ht="100" customHeight="1">
      <c r="A9" s="6" t="s">
        <v>100</v>
      </c>
      <c r="B9" s="6" t="s">
        <v>34</v>
      </c>
      <c r="C9" s="6" t="s">
        <v>31</v>
      </c>
      <c r="D9" s="6" t="s">
        <v>101</v>
      </c>
      <c r="E9" s="6" t="s">
        <v>102</v>
      </c>
      <c r="F9" s="6" t="s">
        <v>41</v>
      </c>
      <c r="G9" s="6" t="s">
        <v>46</v>
      </c>
      <c r="H9" s="7">
        <f>TODAY()-10</f>
        <v>46291</v>
      </c>
      <c r="I9" s="7">
        <f>TODAY()-12</f>
        <v>46289</v>
      </c>
      <c r="J9" s="7">
        <f>TODAY()+180</f>
        <v>46481</v>
      </c>
      <c r="K9" s="6" t="s">
        <v>48</v>
      </c>
      <c r="L9" s="6" t="s">
        <v>52</v>
      </c>
      <c r="M9" s="7">
        <f>TODAY()-2</f>
        <v>46299</v>
      </c>
      <c r="N9" s="7"/>
      <c r="O9" s="6"/>
      <c r="P9" s="6" t="s">
        <v>103</v>
      </c>
      <c r="Q9" s="6" t="s">
        <v>104</v>
      </c>
      <c r="R9" s="6" t="s">
        <v>37</v>
      </c>
      <c r="S9" s="7">
        <f>TODAY()-1</f>
        <v>46300</v>
      </c>
      <c r="T9" s="6" t="s">
        <v>57</v>
      </c>
      <c r="U9" s="8" t="str">
        <f>IF(OR(A9="",F9&lt;&gt;"Active"),"",IF(G9="Completed","Completed",IF(H9="","Missing deadline",IF(H9&lt;TODAY(),"Overdue learning",IF(H9&lt;=TODAY()+30,"Due within 30 days","Scheduled")))))</f>
        <v>Completed</v>
      </c>
      <c r="V9" s="8" t="str">
        <f>IF(OR(A9="",F9&lt;&gt;"Active"),"",IF(G9&lt;&gt;"Completed","Not yet completed",IF(J9="","Missing review date",IF(J9&lt;TODAY(),"Review overdue",IF(J9&lt;=TODAY()+30,"Review within 30 days","Scheduled")))))</f>
        <v>Scheduled</v>
      </c>
      <c r="W9" s="8" t="str">
        <f>IF(OR(A9="",F9&lt;&gt;"Active"),"",IF(K9="No","Not required",IF(K9&lt;&gt;"Yes","Check requirement",IF(L9="Further support needed","Competence concern",IF(L9="Competence confirmed","Confirmed",IF(M9="","Missing assessment due",IF(M9&lt;TODAY(),"Assessment overdue","Assessment outstanding")))))))</f>
        <v>Assessment overdue</v>
      </c>
      <c r="X9" s="8" t="str">
        <f>IF(OR(A9="",F9&lt;&gt;"Active"),"",IF(T9="Closed","Closed",IF(AND(T9="Not needed",Q9="",R9="",S9=""),"No action",IF(OR(Q9="",R9="",S9="",T9&lt;&gt;"Open"),"Check action details",IF(S9&lt;TODAY(),"Action overdue","Action open")))))</f>
        <v>Action overdue</v>
      </c>
      <c r="Y9" s="8" t="str">
        <f>IF(COUNTA(A9:T9)=0,"",IF(F9="Archived","Archived",IF(OR(A9="",B9="",C9="",D9="",E9="",F9&lt;&gt;"Active",COUNTIF(Roles,B9)=0,COUNTIF(Branches,C9)=0,COUNTIF(LearningStatuses,G9)=0,COUNTIF(AssessmentRequired,K9)=0,COUNTIF(AssessmentStatuses,L9)=0,COUNTIF(ActionStatuses,T9)=0,AND(H9&lt;&gt;"",NOT(ISNUMBER(H9))),AND(I9&lt;&gt;"",OR(NOT(ISNUMBER(I9)),I9&gt;TODAY())),AND(J9&lt;&gt;"",NOT(ISNUMBER(J9))),AND(M9&lt;&gt;"",NOT(ISNUMBER(M9))),AND(N9&lt;&gt;"",OR(NOT(ISNUMBER(N9)),N9&gt;TODAY())),AND(S9&lt;&gt;"",NOT(ISNUMBER(S9))),AND(G9="Completed",OR(I9="",P9="",J9="")),AND(G9&lt;&gt;"Completed",OR(I9&lt;&gt;"",H9="")),AND(K9="No",L9&lt;&gt;"Not required"),AND(K9="Yes",OR(L9="Not required",AND(L9&lt;&gt;"Competence confirmed",M9=""))),AND(OR(L9="Competence confirmed",L9="Further support needed"),OR(N9="",O9="",P9="")),AND(L9="Further support needed",T9&lt;&gt;"Open"),X9="Check action details",AND(T9="Closed",OR(Q9="",R9="",P9=""))),"Check required fields/dates","Recorded - verify evidence")))</f>
        <v>Recorded - verify evidence</v>
      </c>
    </row>
    <row r="10" spans="1:25" ht="100" customHeight="1">
      <c r="A10" s="6" t="s">
        <v>105</v>
      </c>
      <c r="B10" s="6" t="s">
        <v>34</v>
      </c>
      <c r="C10" s="6" t="s">
        <v>32</v>
      </c>
      <c r="D10" s="6" t="s">
        <v>106</v>
      </c>
      <c r="E10" s="6" t="s">
        <v>107</v>
      </c>
      <c r="F10" s="6" t="s">
        <v>41</v>
      </c>
      <c r="G10" s="6" t="s">
        <v>46</v>
      </c>
      <c r="H10" s="7">
        <f>TODAY()-15</f>
        <v>46286</v>
      </c>
      <c r="I10" s="7">
        <f>TODAY()-16</f>
        <v>46285</v>
      </c>
      <c r="J10" s="7">
        <f>TODAY()+90</f>
        <v>46391</v>
      </c>
      <c r="K10" s="6" t="s">
        <v>49</v>
      </c>
      <c r="L10" s="6" t="s">
        <v>51</v>
      </c>
      <c r="M10" s="7"/>
      <c r="N10" s="7"/>
      <c r="O10" s="6"/>
      <c r="P10" s="6" t="s">
        <v>108</v>
      </c>
      <c r="Q10" s="6" t="s">
        <v>109</v>
      </c>
      <c r="R10" s="6" t="s">
        <v>110</v>
      </c>
      <c r="S10" s="7">
        <f>TODAY()-14</f>
        <v>46287</v>
      </c>
      <c r="T10" s="6" t="s">
        <v>58</v>
      </c>
      <c r="U10" s="8" t="str">
        <f>IF(OR(A10="",F10&lt;&gt;"Active"),"",IF(G10="Completed","Completed",IF(H10="","Missing deadline",IF(H10&lt;TODAY(),"Overdue learning",IF(H10&lt;=TODAY()+30,"Due within 30 days","Scheduled")))))</f>
        <v>Completed</v>
      </c>
      <c r="V10" s="8" t="str">
        <f>IF(OR(A10="",F10&lt;&gt;"Active"),"",IF(G10&lt;&gt;"Completed","Not yet completed",IF(J10="","Missing review date",IF(J10&lt;TODAY(),"Review overdue",IF(J10&lt;=TODAY()+30,"Review within 30 days","Scheduled")))))</f>
        <v>Scheduled</v>
      </c>
      <c r="W10" s="8" t="str">
        <f>IF(OR(A10="",F10&lt;&gt;"Active"),"",IF(K10="No","Not required",IF(K10&lt;&gt;"Yes","Check requirement",IF(L10="Further support needed","Competence concern",IF(L10="Competence confirmed","Confirmed",IF(M10="","Missing assessment due",IF(M10&lt;TODAY(),"Assessment overdue","Assessment outstanding")))))))</f>
        <v>Not required</v>
      </c>
      <c r="X10" s="8" t="str">
        <f>IF(OR(A10="",F10&lt;&gt;"Active"),"",IF(T10="Closed","Closed",IF(AND(T10="Not needed",Q10="",R10="",S10=""),"No action",IF(OR(Q10="",R10="",S10="",T10&lt;&gt;"Open"),"Check action details",IF(S10&lt;TODAY(),"Action overdue","Action open")))))</f>
        <v>Closed</v>
      </c>
      <c r="Y10" s="8" t="str">
        <f>IF(COUNTA(A10:T10)=0,"",IF(F10="Archived","Archived",IF(OR(A10="",B10="",C10="",D10="",E10="",F10&lt;&gt;"Active",COUNTIF(Roles,B10)=0,COUNTIF(Branches,C10)=0,COUNTIF(LearningStatuses,G10)=0,COUNTIF(AssessmentRequired,K10)=0,COUNTIF(AssessmentStatuses,L10)=0,COUNTIF(ActionStatuses,T10)=0,AND(H10&lt;&gt;"",NOT(ISNUMBER(H10))),AND(I10&lt;&gt;"",OR(NOT(ISNUMBER(I10)),I10&gt;TODAY())),AND(J10&lt;&gt;"",NOT(ISNUMBER(J10))),AND(M10&lt;&gt;"",NOT(ISNUMBER(M10))),AND(N10&lt;&gt;"",OR(NOT(ISNUMBER(N10)),N10&gt;TODAY())),AND(S10&lt;&gt;"",NOT(ISNUMBER(S10))),AND(G10="Completed",OR(I10="",P10="",J10="")),AND(G10&lt;&gt;"Completed",OR(I10&lt;&gt;"",H10="")),AND(K10="No",L10&lt;&gt;"Not required"),AND(K10="Yes",OR(L10="Not required",AND(L10&lt;&gt;"Competence confirmed",M10=""))),AND(OR(L10="Competence confirmed",L10="Further support needed"),OR(N10="",O10="",P10="")),AND(L10="Further support needed",T10&lt;&gt;"Open"),X10="Check action details",AND(T10="Closed",OR(Q10="",R10="",P10=""))),"Check required fields/dates","Recorded - verify evidence")))</f>
        <v>Recorded - verify evidence</v>
      </c>
    </row>
    <row r="11" spans="1:25" ht="100" customHeight="1">
      <c r="A11" s="6" t="s">
        <v>111</v>
      </c>
      <c r="B11" s="6" t="s">
        <v>34</v>
      </c>
      <c r="C11" s="6" t="s">
        <v>31</v>
      </c>
      <c r="D11" s="6" t="s">
        <v>112</v>
      </c>
      <c r="E11" s="6" t="s">
        <v>113</v>
      </c>
      <c r="F11" s="6" t="s">
        <v>41</v>
      </c>
      <c r="G11" s="6" t="s">
        <v>46</v>
      </c>
      <c r="H11" s="7">
        <f>TODAY()-20</f>
        <v>46281</v>
      </c>
      <c r="I11" s="7">
        <f>TODAY()-22</f>
        <v>46279</v>
      </c>
      <c r="J11" s="7">
        <f>TODAY()+120</f>
        <v>46421</v>
      </c>
      <c r="K11" s="6" t="s">
        <v>48</v>
      </c>
      <c r="L11" s="6" t="s">
        <v>53</v>
      </c>
      <c r="M11" s="7">
        <f>TODAY()+7</f>
        <v>46308</v>
      </c>
      <c r="N11" s="7">
        <f>TODAY()-2</f>
        <v>46299</v>
      </c>
      <c r="O11" s="6" t="s">
        <v>114</v>
      </c>
      <c r="P11" s="6" t="s">
        <v>115</v>
      </c>
      <c r="Q11" s="6" t="s">
        <v>116</v>
      </c>
      <c r="R11" s="6" t="s">
        <v>117</v>
      </c>
      <c r="S11" s="7">
        <f>TODAY()+3</f>
        <v>46304</v>
      </c>
      <c r="T11" s="6" t="s">
        <v>57</v>
      </c>
      <c r="U11" s="8" t="str">
        <f>IF(OR(A11="",F11&lt;&gt;"Active"),"",IF(G11="Completed","Completed",IF(H11="","Missing deadline",IF(H11&lt;TODAY(),"Overdue learning",IF(H11&lt;=TODAY()+30,"Due within 30 days","Scheduled")))))</f>
        <v>Completed</v>
      </c>
      <c r="V11" s="8" t="str">
        <f>IF(OR(A11="",F11&lt;&gt;"Active"),"",IF(G11&lt;&gt;"Completed","Not yet completed",IF(J11="","Missing review date",IF(J11&lt;TODAY(),"Review overdue",IF(J11&lt;=TODAY()+30,"Review within 30 days","Scheduled")))))</f>
        <v>Scheduled</v>
      </c>
      <c r="W11" s="8" t="str">
        <f>IF(OR(A11="",F11&lt;&gt;"Active"),"",IF(K11="No","Not required",IF(K11&lt;&gt;"Yes","Check requirement",IF(L11="Further support needed","Competence concern",IF(L11="Competence confirmed","Confirmed",IF(M11="","Missing assessment due",IF(M11&lt;TODAY(),"Assessment overdue","Assessment outstanding")))))))</f>
        <v>Competence concern</v>
      </c>
      <c r="X11" s="8" t="str">
        <f>IF(OR(A11="",F11&lt;&gt;"Active"),"",IF(T11="Closed","Closed",IF(AND(T11="Not needed",Q11="",R11="",S11=""),"No action",IF(OR(Q11="",R11="",S11="",T11&lt;&gt;"Open"),"Check action details",IF(S11&lt;TODAY(),"Action overdue","Action open")))))</f>
        <v>Action open</v>
      </c>
      <c r="Y11" s="8" t="str">
        <f>IF(COUNTA(A11:T11)=0,"",IF(F11="Archived","Archived",IF(OR(A11="",B11="",C11="",D11="",E11="",F11&lt;&gt;"Active",COUNTIF(Roles,B11)=0,COUNTIF(Branches,C11)=0,COUNTIF(LearningStatuses,G11)=0,COUNTIF(AssessmentRequired,K11)=0,COUNTIF(AssessmentStatuses,L11)=0,COUNTIF(ActionStatuses,T11)=0,AND(H11&lt;&gt;"",NOT(ISNUMBER(H11))),AND(I11&lt;&gt;"",OR(NOT(ISNUMBER(I11)),I11&gt;TODAY())),AND(J11&lt;&gt;"",NOT(ISNUMBER(J11))),AND(M11&lt;&gt;"",NOT(ISNUMBER(M11))),AND(N11&lt;&gt;"",OR(NOT(ISNUMBER(N11)),N11&gt;TODAY())),AND(S11&lt;&gt;"",NOT(ISNUMBER(S11))),AND(G11="Completed",OR(I11="",P11="",J11="")),AND(G11&lt;&gt;"Completed",OR(I11&lt;&gt;"",H11="")),AND(K11="No",L11&lt;&gt;"Not required"),AND(K11="Yes",OR(L11="Not required",AND(L11&lt;&gt;"Competence confirmed",M11=""))),AND(OR(L11="Competence confirmed",L11="Further support needed"),OR(N11="",O11="",P11="")),AND(L11="Further support needed",T11&lt;&gt;"Open"),X11="Check action details",AND(T11="Closed",OR(Q11="",R11="",P11=""))),"Check required fields/dates","Recorded - verify evidence")))</f>
        <v>Recorded - verify evidence</v>
      </c>
    </row>
  </sheetData>
  <sheetProtection sheet="1" objects="1" scenarios="1" autoFilter="0"/>
  <autoFilter ref="A6:Y11"/>
  <mergeCells count="7">
    <mergeCell ref="A1:Y2"/>
    <mergeCell ref="A3:Y4"/>
    <mergeCell ref="A5:F5"/>
    <mergeCell ref="G5:J5"/>
    <mergeCell ref="K5:P5"/>
    <mergeCell ref="Q5:T5"/>
    <mergeCell ref="U5:Y5"/>
  </mergeCells>
  <conditionalFormatting sqref="U7:U11">
    <cfRule type="containsText" dxfId="0" priority="1" operator="containsText" text="overdue">
      <formula>NOT(ISERROR(SEARCH("overdue",U7)))</formula>
    </cfRule>
    <cfRule type="containsText" dxfId="0" priority="2" operator="containsText" text="concern">
      <formula>NOT(ISERROR(SEARCH("concern",U7)))</formula>
    </cfRule>
    <cfRule type="containsText" dxfId="1" priority="3" operator="containsText" text="Missing">
      <formula>NOT(ISERROR(SEARCH("Missing",U7)))</formula>
    </cfRule>
    <cfRule type="containsText" dxfId="1" priority="4" operator="containsText" text="Check">
      <formula>NOT(ISERROR(SEARCH("Check",U7)))</formula>
    </cfRule>
    <cfRule type="containsText" dxfId="1" priority="5" operator="containsText" text="within 30">
      <formula>NOT(ISERROR(SEARCH("within 30",U7)))</formula>
    </cfRule>
  </conditionalFormatting>
  <conditionalFormatting sqref="V7:V11">
    <cfRule type="containsText" dxfId="0" priority="6" operator="containsText" text="overdue">
      <formula>NOT(ISERROR(SEARCH("overdue",V7)))</formula>
    </cfRule>
    <cfRule type="containsText" dxfId="0" priority="7" operator="containsText" text="concern">
      <formula>NOT(ISERROR(SEARCH("concern",V7)))</formula>
    </cfRule>
    <cfRule type="containsText" dxfId="1" priority="8" operator="containsText" text="Missing">
      <formula>NOT(ISERROR(SEARCH("Missing",V7)))</formula>
    </cfRule>
    <cfRule type="containsText" dxfId="1" priority="9" operator="containsText" text="Check">
      <formula>NOT(ISERROR(SEARCH("Check",V7)))</formula>
    </cfRule>
    <cfRule type="containsText" dxfId="1" priority="10" operator="containsText" text="within 30">
      <formula>NOT(ISERROR(SEARCH("within 30",V7)))</formula>
    </cfRule>
  </conditionalFormatting>
  <conditionalFormatting sqref="W7:W11">
    <cfRule type="containsText" dxfId="0" priority="11" operator="containsText" text="overdue">
      <formula>NOT(ISERROR(SEARCH("overdue",W7)))</formula>
    </cfRule>
    <cfRule type="containsText" dxfId="0" priority="12" operator="containsText" text="concern">
      <formula>NOT(ISERROR(SEARCH("concern",W7)))</formula>
    </cfRule>
    <cfRule type="containsText" dxfId="1" priority="13" operator="containsText" text="Missing">
      <formula>NOT(ISERROR(SEARCH("Missing",W7)))</formula>
    </cfRule>
    <cfRule type="containsText" dxfId="1" priority="14" operator="containsText" text="Check">
      <formula>NOT(ISERROR(SEARCH("Check",W7)))</formula>
    </cfRule>
    <cfRule type="containsText" dxfId="1" priority="15" operator="containsText" text="within 30">
      <formula>NOT(ISERROR(SEARCH("within 30",W7)))</formula>
    </cfRule>
  </conditionalFormatting>
  <conditionalFormatting sqref="X7:X11">
    <cfRule type="containsText" dxfId="0" priority="16" operator="containsText" text="overdue">
      <formula>NOT(ISERROR(SEARCH("overdue",X7)))</formula>
    </cfRule>
    <cfRule type="containsText" dxfId="0" priority="17" operator="containsText" text="concern">
      <formula>NOT(ISERROR(SEARCH("concern",X7)))</formula>
    </cfRule>
    <cfRule type="containsText" dxfId="1" priority="18" operator="containsText" text="Missing">
      <formula>NOT(ISERROR(SEARCH("Missing",X7)))</formula>
    </cfRule>
    <cfRule type="containsText" dxfId="1" priority="19" operator="containsText" text="Check">
      <formula>NOT(ISERROR(SEARCH("Check",X7)))</formula>
    </cfRule>
    <cfRule type="containsText" dxfId="1" priority="20" operator="containsText" text="within 30">
      <formula>NOT(ISERROR(SEARCH("within 30",X7)))</formula>
    </cfRule>
  </conditionalFormatting>
  <conditionalFormatting sqref="Y7:Y11">
    <cfRule type="containsText" dxfId="0" priority="21" operator="containsText" text="overdue">
      <formula>NOT(ISERROR(SEARCH("overdue",Y7)))</formula>
    </cfRule>
    <cfRule type="containsText" dxfId="0" priority="22" operator="containsText" text="concern">
      <formula>NOT(ISERROR(SEARCH("concern",Y7)))</formula>
    </cfRule>
    <cfRule type="containsText" dxfId="1" priority="23" operator="containsText" text="Missing">
      <formula>NOT(ISERROR(SEARCH("Missing",Y7)))</formula>
    </cfRule>
    <cfRule type="containsText" dxfId="1" priority="24" operator="containsText" text="Check">
      <formula>NOT(ISERROR(SEARCH("Check",Y7)))</formula>
    </cfRule>
    <cfRule type="containsText" dxfId="1" priority="25" operator="containsText" text="within 30">
      <formula>NOT(ISERROR(SEARCH("within 30",Y7)))</formula>
    </cfRule>
  </conditionalFormatting>
  <pageMargins left="0.7" right="0.7" top="0.75" bottom="0.75" header="0.3" footer="0.3"/>
  <pageSetup paperSize="9" fitToHeight="0" orientation="landscape"/>
  <headerFooter>
    <oddHeader>&amp;LCaredemy | Homecare training matrix</oddHeader>
    <oddFooter>&amp;LInternal working record&amp;RPage &amp;P of &amp;N</oddFooter>
  </headerFooter>
  <legacyDrawing r:id="rId1"/>
</worksheet>
</file>

<file path=xl/worksheets/sheet5.xml><?xml version="1.0" encoding="utf-8"?>
<worksheet xmlns="http://schemas.openxmlformats.org/spreadsheetml/2006/main" xmlns:r="http://schemas.openxmlformats.org/officeDocument/2006/relationships">
  <sheetPr>
    <tabColor rgb="FF007E83"/>
    <pageSetUpPr fitToPage="1"/>
  </sheetPr>
  <dimension ref="A1:G36"/>
  <sheetViews>
    <sheetView showGridLines="0" zoomScale="85" zoomScaleNormal="85" workbookViewId="0">
      <pane ySplit="6" topLeftCell="A7" activePane="bottomLeft" state="frozen"/>
      <selection pane="bottomLeft"/>
    </sheetView>
  </sheetViews>
  <sheetFormatPr defaultRowHeight="15"/>
  <cols>
    <col min="1" max="7" width="27.7109375" customWidth="1"/>
  </cols>
  <sheetData>
    <row r="1" spans="1:7">
      <c r="A1" s="1" t="s">
        <v>27</v>
      </c>
      <c r="B1" s="1"/>
      <c r="C1" s="1"/>
      <c r="D1" s="1"/>
      <c r="E1" s="1"/>
      <c r="F1" s="1"/>
      <c r="G1" s="1"/>
    </row>
    <row r="2" spans="1:7">
      <c r="A2" s="1"/>
      <c r="B2" s="1"/>
      <c r="C2" s="1"/>
      <c r="D2" s="1"/>
      <c r="E2" s="1"/>
      <c r="F2" s="1"/>
      <c r="G2" s="1"/>
    </row>
    <row r="3" spans="1:7">
      <c r="A3" s="2" t="s">
        <v>28</v>
      </c>
      <c r="B3" s="2"/>
      <c r="C3" s="2"/>
      <c r="D3" s="2"/>
      <c r="E3" s="2"/>
      <c r="F3" s="2"/>
      <c r="G3" s="2"/>
    </row>
    <row r="4" spans="1:7">
      <c r="A4" s="2"/>
      <c r="B4" s="2"/>
      <c r="C4" s="2"/>
      <c r="D4" s="2"/>
      <c r="E4" s="2"/>
      <c r="F4" s="2"/>
      <c r="G4" s="2"/>
    </row>
    <row r="6" spans="1:7">
      <c r="A6" s="5" t="s">
        <v>29</v>
      </c>
      <c r="B6" s="5" t="s">
        <v>33</v>
      </c>
      <c r="C6" s="5" t="s">
        <v>40</v>
      </c>
      <c r="D6" s="5" t="s">
        <v>43</v>
      </c>
      <c r="E6" s="5" t="s">
        <v>47</v>
      </c>
      <c r="F6" s="5" t="s">
        <v>50</v>
      </c>
      <c r="G6" s="5" t="s">
        <v>55</v>
      </c>
    </row>
    <row r="7" spans="1:7">
      <c r="A7" s="6" t="s">
        <v>30</v>
      </c>
      <c r="B7" s="6" t="s">
        <v>34</v>
      </c>
      <c r="C7" s="8" t="s">
        <v>41</v>
      </c>
      <c r="D7" s="8" t="s">
        <v>44</v>
      </c>
      <c r="E7" s="8" t="s">
        <v>48</v>
      </c>
      <c r="F7" s="8" t="s">
        <v>51</v>
      </c>
      <c r="G7" s="8" t="s">
        <v>56</v>
      </c>
    </row>
    <row r="8" spans="1:7">
      <c r="A8" s="6" t="s">
        <v>31</v>
      </c>
      <c r="B8" s="6" t="s">
        <v>35</v>
      </c>
      <c r="C8" s="8" t="s">
        <v>42</v>
      </c>
      <c r="D8" s="8" t="s">
        <v>45</v>
      </c>
      <c r="E8" s="8" t="s">
        <v>49</v>
      </c>
      <c r="F8" s="8" t="s">
        <v>52</v>
      </c>
      <c r="G8" s="8" t="s">
        <v>57</v>
      </c>
    </row>
    <row r="9" spans="1:7">
      <c r="A9" s="6" t="s">
        <v>32</v>
      </c>
      <c r="B9" s="6" t="s">
        <v>36</v>
      </c>
      <c r="D9" s="8" t="s">
        <v>46</v>
      </c>
      <c r="F9" s="8" t="s">
        <v>53</v>
      </c>
      <c r="G9" s="8" t="s">
        <v>58</v>
      </c>
    </row>
    <row r="10" spans="1:7">
      <c r="A10" s="6"/>
      <c r="B10" s="6" t="s">
        <v>37</v>
      </c>
      <c r="F10" s="8" t="s">
        <v>54</v>
      </c>
    </row>
    <row r="11" spans="1:7">
      <c r="A11" s="6"/>
      <c r="B11" s="6" t="s">
        <v>38</v>
      </c>
    </row>
    <row r="12" spans="1:7">
      <c r="A12" s="6"/>
      <c r="B12" s="6" t="s">
        <v>39</v>
      </c>
    </row>
    <row r="13" spans="1:7">
      <c r="A13" s="6"/>
      <c r="B13" s="6"/>
    </row>
    <row r="14" spans="1:7">
      <c r="A14" s="6"/>
      <c r="B14" s="6"/>
    </row>
    <row r="15" spans="1:7">
      <c r="A15" s="6"/>
      <c r="B15" s="6"/>
    </row>
    <row r="16" spans="1:7">
      <c r="A16" s="6"/>
      <c r="B16" s="6"/>
    </row>
    <row r="17" spans="1:2">
      <c r="A17" s="6"/>
      <c r="B17" s="6"/>
    </row>
    <row r="18" spans="1:2">
      <c r="A18" s="6"/>
      <c r="B18" s="6"/>
    </row>
    <row r="19" spans="1:2">
      <c r="A19" s="6"/>
      <c r="B19" s="6"/>
    </row>
    <row r="20" spans="1:2">
      <c r="A20" s="6"/>
      <c r="B20" s="6"/>
    </row>
    <row r="21" spans="1:2">
      <c r="A21" s="6"/>
      <c r="B21" s="6"/>
    </row>
    <row r="22" spans="1:2">
      <c r="A22" s="6"/>
      <c r="B22" s="6"/>
    </row>
    <row r="23" spans="1:2">
      <c r="A23" s="6"/>
      <c r="B23" s="6"/>
    </row>
    <row r="24" spans="1:2">
      <c r="A24" s="6"/>
      <c r="B24" s="6"/>
    </row>
    <row r="25" spans="1:2">
      <c r="A25" s="6"/>
      <c r="B25" s="6"/>
    </row>
    <row r="26" spans="1:2">
      <c r="A26" s="6"/>
      <c r="B26" s="6"/>
    </row>
    <row r="27" spans="1:2">
      <c r="A27" s="6"/>
      <c r="B27" s="6"/>
    </row>
    <row r="28" spans="1:2">
      <c r="A28" s="6"/>
      <c r="B28" s="6"/>
    </row>
    <row r="29" spans="1:2">
      <c r="A29" s="6"/>
      <c r="B29" s="6"/>
    </row>
    <row r="30" spans="1:2">
      <c r="A30" s="6"/>
      <c r="B30" s="6"/>
    </row>
    <row r="31" spans="1:2">
      <c r="A31" s="6"/>
      <c r="B31" s="6"/>
    </row>
    <row r="32" spans="1:2">
      <c r="A32" s="6"/>
      <c r="B32" s="6"/>
    </row>
    <row r="33" spans="1:2">
      <c r="A33" s="6"/>
      <c r="B33" s="6"/>
    </row>
    <row r="34" spans="1:2">
      <c r="A34" s="6"/>
      <c r="B34" s="6"/>
    </row>
    <row r="35" spans="1:2">
      <c r="A35" s="6"/>
      <c r="B35" s="6"/>
    </row>
    <row r="36" spans="1:2">
      <c r="A36" s="6"/>
      <c r="B36" s="6"/>
    </row>
  </sheetData>
  <sheetProtection sheet="1" objects="1" scenarios="1"/>
  <mergeCells count="2">
    <mergeCell ref="A1:G2"/>
    <mergeCell ref="A3:G4"/>
  </mergeCells>
  <pageMargins left="0.7" right="0.7" top="0.75" bottom="0.75" header="0.3" footer="0.3"/>
  <pageSetup paperSize="9" fitToHeight="0" orientation="landscape"/>
  <headerFooter>
    <oddHeader>&amp;LCaredemy | Homecare training matrix</oddHeader>
    <oddFooter>&amp;LInternal working record&amp;RPage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11</vt:i4>
      </vt:variant>
    </vt:vector>
  </HeadingPairs>
  <TitlesOfParts>
    <vt:vector size="16" baseType="lpstr">
      <vt:lpstr>Start Here</vt:lpstr>
      <vt:lpstr>Training Matrix</vt:lpstr>
      <vt:lpstr>Branch Overview</vt:lpstr>
      <vt:lpstr>Worked Examples</vt:lpstr>
      <vt:lpstr>Dropdown Lists</vt:lpstr>
      <vt:lpstr>ActionStatuses</vt:lpstr>
      <vt:lpstr>AssessmentRequired</vt:lpstr>
      <vt:lpstr>AssessmentStatuses</vt:lpstr>
      <vt:lpstr>Branches</vt:lpstr>
      <vt:lpstr>LearningStatuses</vt:lpstr>
      <vt:lpstr>'Branch Overview'!Print_Area</vt:lpstr>
      <vt:lpstr>'Start Here'!Print_Area</vt:lpstr>
      <vt:lpstr>'Training Matrix'!Print_Titles</vt:lpstr>
      <vt:lpstr>'Worked Examples'!Print_Titles</vt:lpstr>
      <vt:lpstr>Roles</vt:lpstr>
      <vt:lpstr>Scopes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Editable homecare training matrix</dc:title>
  <dc:creator>Caredemy</dc:creator>
  <dc:description>One row per worker per requirement per cycle. No macros.</dc:description>
  <cp:lastModifiedBy>Caredemy</cp:lastModifiedBy>
  <dcterms:created xsi:type="dcterms:W3CDTF">2026-10-06T11:51:00Z</dcterms:created>
  <dcterms:modified xsi:type="dcterms:W3CDTF">2026-10-06T11:51:00Z</dcterms:modified>
</cp:coreProperties>
</file>